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" yWindow="336" windowWidth="20028" windowHeight="6972"/>
  </bookViews>
  <sheets>
    <sheet name="Hoja1" sheetId="1" r:id="rId1"/>
    <sheet name="Hoja2" sheetId="2" r:id="rId2"/>
    <sheet name="Hoja3" sheetId="3" r:id="rId3"/>
  </sheets>
  <definedNames>
    <definedName name="m2_de_la_sala" comment="Omple el requadre">Hoja1!$J$10</definedName>
  </definedNames>
  <calcPr calcId="145621"/>
</workbook>
</file>

<file path=xl/calcChain.xml><?xml version="1.0" encoding="utf-8"?>
<calcChain xmlns="http://schemas.openxmlformats.org/spreadsheetml/2006/main">
  <c r="A105" i="1" l="1"/>
  <c r="B105" i="1"/>
  <c r="C105" i="1"/>
  <c r="D105" i="1"/>
  <c r="F105" i="1"/>
  <c r="A101" i="1"/>
  <c r="B101" i="1"/>
  <c r="C101" i="1"/>
  <c r="D101" i="1"/>
  <c r="F101" i="1"/>
  <c r="G101" i="1"/>
  <c r="A102" i="1"/>
  <c r="E102" i="1" s="1"/>
  <c r="B102" i="1"/>
  <c r="C102" i="1"/>
  <c r="D102" i="1"/>
  <c r="F102" i="1"/>
  <c r="G102" i="1"/>
  <c r="A103" i="1"/>
  <c r="B103" i="1"/>
  <c r="C103" i="1"/>
  <c r="D103" i="1"/>
  <c r="F103" i="1"/>
  <c r="G103" i="1"/>
  <c r="A104" i="1"/>
  <c r="B104" i="1"/>
  <c r="C104" i="1"/>
  <c r="D104" i="1"/>
  <c r="F104" i="1"/>
  <c r="G104" i="1"/>
  <c r="E103" i="1" l="1"/>
  <c r="E104" i="1"/>
  <c r="E105" i="1"/>
  <c r="G105" i="1"/>
  <c r="E101" i="1"/>
  <c r="A62" i="1"/>
  <c r="B62" i="1"/>
  <c r="C62" i="1"/>
  <c r="D62" i="1"/>
  <c r="F62" i="1"/>
  <c r="G62" i="1"/>
  <c r="A63" i="1"/>
  <c r="B63" i="1"/>
  <c r="C63" i="1"/>
  <c r="D63" i="1"/>
  <c r="F63" i="1"/>
  <c r="G63" i="1"/>
  <c r="A64" i="1"/>
  <c r="B64" i="1"/>
  <c r="C64" i="1"/>
  <c r="D64" i="1"/>
  <c r="F64" i="1"/>
  <c r="G64" i="1"/>
  <c r="A65" i="1"/>
  <c r="B65" i="1"/>
  <c r="C65" i="1"/>
  <c r="D65" i="1"/>
  <c r="F65" i="1"/>
  <c r="G65" i="1"/>
  <c r="A66" i="1"/>
  <c r="B66" i="1"/>
  <c r="C66" i="1"/>
  <c r="D66" i="1"/>
  <c r="F66" i="1"/>
  <c r="G66" i="1"/>
  <c r="A67" i="1"/>
  <c r="B67" i="1"/>
  <c r="C67" i="1"/>
  <c r="D67" i="1"/>
  <c r="F67" i="1"/>
  <c r="G67" i="1"/>
  <c r="A68" i="1"/>
  <c r="B68" i="1"/>
  <c r="C68" i="1"/>
  <c r="D68" i="1"/>
  <c r="F68" i="1"/>
  <c r="G68" i="1"/>
  <c r="A69" i="1"/>
  <c r="B69" i="1"/>
  <c r="C69" i="1"/>
  <c r="D69" i="1"/>
  <c r="F69" i="1"/>
  <c r="G69" i="1"/>
  <c r="A70" i="1"/>
  <c r="B70" i="1"/>
  <c r="C70" i="1"/>
  <c r="D70" i="1"/>
  <c r="F70" i="1"/>
  <c r="G70" i="1"/>
  <c r="A71" i="1"/>
  <c r="B71" i="1"/>
  <c r="C71" i="1"/>
  <c r="D71" i="1"/>
  <c r="F71" i="1"/>
  <c r="G71" i="1"/>
  <c r="A72" i="1"/>
  <c r="B72" i="1"/>
  <c r="C72" i="1"/>
  <c r="D72" i="1"/>
  <c r="F72" i="1"/>
  <c r="A73" i="1"/>
  <c r="B73" i="1"/>
  <c r="C73" i="1"/>
  <c r="D73" i="1"/>
  <c r="F73" i="1"/>
  <c r="A74" i="1"/>
  <c r="B74" i="1"/>
  <c r="C74" i="1"/>
  <c r="D74" i="1"/>
  <c r="F74" i="1"/>
  <c r="G74" i="1"/>
  <c r="A75" i="1"/>
  <c r="B75" i="1"/>
  <c r="C75" i="1"/>
  <c r="D75" i="1"/>
  <c r="F75" i="1"/>
  <c r="G75" i="1"/>
  <c r="A76" i="1"/>
  <c r="B76" i="1"/>
  <c r="C76" i="1"/>
  <c r="D76" i="1"/>
  <c r="F76" i="1"/>
  <c r="G76" i="1"/>
  <c r="A77" i="1"/>
  <c r="B77" i="1"/>
  <c r="C77" i="1"/>
  <c r="D77" i="1"/>
  <c r="F77" i="1"/>
  <c r="G77" i="1"/>
  <c r="A78" i="1"/>
  <c r="B78" i="1"/>
  <c r="C78" i="1"/>
  <c r="D78" i="1"/>
  <c r="F78" i="1"/>
  <c r="G78" i="1"/>
  <c r="A79" i="1"/>
  <c r="B79" i="1"/>
  <c r="C79" i="1"/>
  <c r="D79" i="1"/>
  <c r="F79" i="1"/>
  <c r="G79" i="1"/>
  <c r="A80" i="1"/>
  <c r="B80" i="1"/>
  <c r="C80" i="1"/>
  <c r="D80" i="1"/>
  <c r="F80" i="1"/>
  <c r="G80" i="1"/>
  <c r="A81" i="1"/>
  <c r="B81" i="1"/>
  <c r="C81" i="1"/>
  <c r="D81" i="1"/>
  <c r="F81" i="1"/>
  <c r="G81" i="1"/>
  <c r="A82" i="1"/>
  <c r="B82" i="1"/>
  <c r="C82" i="1"/>
  <c r="D82" i="1"/>
  <c r="F82" i="1"/>
  <c r="G82" i="1"/>
  <c r="A83" i="1"/>
  <c r="B83" i="1"/>
  <c r="C83" i="1"/>
  <c r="D83" i="1"/>
  <c r="F83" i="1"/>
  <c r="G83" i="1"/>
  <c r="A84" i="1"/>
  <c r="B84" i="1"/>
  <c r="C84" i="1"/>
  <c r="D84" i="1"/>
  <c r="F84" i="1"/>
  <c r="G84" i="1"/>
  <c r="A85" i="1"/>
  <c r="B85" i="1"/>
  <c r="C85" i="1"/>
  <c r="D85" i="1"/>
  <c r="F85" i="1"/>
  <c r="G85" i="1"/>
  <c r="A86" i="1"/>
  <c r="B86" i="1"/>
  <c r="C86" i="1"/>
  <c r="D86" i="1"/>
  <c r="F86" i="1"/>
  <c r="G86" i="1"/>
  <c r="A87" i="1"/>
  <c r="B87" i="1"/>
  <c r="C87" i="1"/>
  <c r="D87" i="1"/>
  <c r="F87" i="1"/>
  <c r="G87" i="1"/>
  <c r="A88" i="1"/>
  <c r="B88" i="1"/>
  <c r="C88" i="1"/>
  <c r="D88" i="1"/>
  <c r="F88" i="1"/>
  <c r="G88" i="1"/>
  <c r="A89" i="1"/>
  <c r="B89" i="1"/>
  <c r="C89" i="1"/>
  <c r="D89" i="1"/>
  <c r="F89" i="1"/>
  <c r="G89" i="1"/>
  <c r="A90" i="1"/>
  <c r="B90" i="1"/>
  <c r="C90" i="1"/>
  <c r="D90" i="1"/>
  <c r="F90" i="1"/>
  <c r="G90" i="1"/>
  <c r="A91" i="1"/>
  <c r="B91" i="1"/>
  <c r="C91" i="1"/>
  <c r="D91" i="1"/>
  <c r="F91" i="1"/>
  <c r="G91" i="1"/>
  <c r="A92" i="1"/>
  <c r="B92" i="1"/>
  <c r="C92" i="1"/>
  <c r="D92" i="1"/>
  <c r="F92" i="1"/>
  <c r="G92" i="1"/>
  <c r="A93" i="1"/>
  <c r="B93" i="1"/>
  <c r="C93" i="1"/>
  <c r="D93" i="1"/>
  <c r="F93" i="1"/>
  <c r="G93" i="1"/>
  <c r="A94" i="1"/>
  <c r="B94" i="1"/>
  <c r="C94" i="1"/>
  <c r="D94" i="1"/>
  <c r="F94" i="1"/>
  <c r="G94" i="1"/>
  <c r="A95" i="1"/>
  <c r="B95" i="1"/>
  <c r="C95" i="1"/>
  <c r="D95" i="1"/>
  <c r="F95" i="1"/>
  <c r="G95" i="1"/>
  <c r="A96" i="1"/>
  <c r="B96" i="1"/>
  <c r="C96" i="1"/>
  <c r="D96" i="1"/>
  <c r="F96" i="1"/>
  <c r="G96" i="1"/>
  <c r="A97" i="1"/>
  <c r="B97" i="1"/>
  <c r="C97" i="1"/>
  <c r="D97" i="1"/>
  <c r="F97" i="1"/>
  <c r="G97" i="1"/>
  <c r="A98" i="1"/>
  <c r="B98" i="1"/>
  <c r="C98" i="1"/>
  <c r="D98" i="1"/>
  <c r="F98" i="1"/>
  <c r="G98" i="1"/>
  <c r="A99" i="1"/>
  <c r="B99" i="1"/>
  <c r="C99" i="1"/>
  <c r="D99" i="1"/>
  <c r="F99" i="1"/>
  <c r="G99" i="1"/>
  <c r="A100" i="1"/>
  <c r="B100" i="1"/>
  <c r="C100" i="1"/>
  <c r="D100" i="1"/>
  <c r="F100" i="1"/>
  <c r="G100" i="1"/>
  <c r="E77" i="1" l="1"/>
  <c r="E78" i="1"/>
  <c r="E67" i="1"/>
  <c r="E63" i="1"/>
  <c r="E99" i="1"/>
  <c r="E91" i="1"/>
  <c r="E83" i="1"/>
  <c r="E75" i="1"/>
  <c r="E81" i="1"/>
  <c r="E96" i="1"/>
  <c r="E88" i="1"/>
  <c r="E84" i="1"/>
  <c r="E68" i="1"/>
  <c r="E76" i="1"/>
  <c r="E93" i="1"/>
  <c r="E69" i="1"/>
  <c r="E98" i="1"/>
  <c r="E86" i="1"/>
  <c r="E70" i="1"/>
  <c r="E82" i="1"/>
  <c r="E87" i="1"/>
  <c r="E62" i="1"/>
  <c r="E97" i="1"/>
  <c r="E92" i="1"/>
  <c r="E80" i="1"/>
  <c r="E79" i="1"/>
  <c r="E72" i="1"/>
  <c r="G72" i="1" s="1"/>
  <c r="E71" i="1"/>
  <c r="E90" i="1"/>
  <c r="E95" i="1"/>
  <c r="E100" i="1"/>
  <c r="E74" i="1"/>
  <c r="E66" i="1"/>
  <c r="E89" i="1"/>
  <c r="E64" i="1"/>
  <c r="E94" i="1"/>
  <c r="E85" i="1"/>
  <c r="E73" i="1"/>
  <c r="G73" i="1" s="1"/>
  <c r="E65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22" i="1"/>
  <c r="D22" i="1"/>
  <c r="B23" i="1" l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22" i="1"/>
  <c r="F61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E60" i="1" l="1"/>
  <c r="G60" i="1" s="1"/>
  <c r="E32" i="1"/>
  <c r="G32" i="1" s="1"/>
  <c r="E42" i="1"/>
  <c r="G42" i="1" s="1"/>
  <c r="E59" i="1"/>
  <c r="G59" i="1" s="1"/>
  <c r="E51" i="1"/>
  <c r="G51" i="1" s="1"/>
  <c r="E50" i="1"/>
  <c r="G50" i="1" s="1"/>
  <c r="E31" i="1"/>
  <c r="G31" i="1" s="1"/>
  <c r="E40" i="1"/>
  <c r="G40" i="1" s="1"/>
  <c r="E39" i="1"/>
  <c r="G39" i="1" s="1"/>
  <c r="E58" i="1"/>
  <c r="G58" i="1" s="1"/>
  <c r="E28" i="1"/>
  <c r="G28" i="1" s="1"/>
  <c r="E37" i="1"/>
  <c r="G37" i="1" s="1"/>
  <c r="E29" i="1"/>
  <c r="G29" i="1" s="1"/>
  <c r="E53" i="1"/>
  <c r="G53" i="1" s="1"/>
  <c r="E49" i="1"/>
  <c r="G49" i="1" s="1"/>
  <c r="E45" i="1"/>
  <c r="G45" i="1" s="1"/>
  <c r="E34" i="1"/>
  <c r="G34" i="1" s="1"/>
  <c r="E26" i="1"/>
  <c r="G26" i="1" s="1"/>
  <c r="E61" i="1"/>
  <c r="G61" i="1" s="1"/>
  <c r="E38" i="1"/>
  <c r="G38" i="1" s="1"/>
  <c r="E56" i="1"/>
  <c r="G56" i="1" s="1"/>
  <c r="E30" i="1"/>
  <c r="G30" i="1" s="1"/>
  <c r="E48" i="1"/>
  <c r="G48" i="1" s="1"/>
  <c r="E47" i="1"/>
  <c r="G47" i="1" s="1"/>
  <c r="E27" i="1"/>
  <c r="G27" i="1" s="1"/>
  <c r="E23" i="1"/>
  <c r="G23" i="1" s="1"/>
  <c r="E52" i="1"/>
  <c r="G52" i="1" s="1"/>
  <c r="E24" i="1"/>
  <c r="G24" i="1" s="1"/>
  <c r="E57" i="1"/>
  <c r="G57" i="1" s="1"/>
  <c r="E44" i="1"/>
  <c r="G44" i="1" s="1"/>
  <c r="E36" i="1"/>
  <c r="G36" i="1" s="1"/>
  <c r="E41" i="1"/>
  <c r="G41" i="1" s="1"/>
  <c r="E33" i="1"/>
  <c r="G33" i="1" s="1"/>
  <c r="E25" i="1"/>
  <c r="G25" i="1" s="1"/>
  <c r="E54" i="1"/>
  <c r="G54" i="1" s="1"/>
  <c r="E46" i="1"/>
  <c r="G46" i="1" s="1"/>
  <c r="E55" i="1"/>
  <c r="G55" i="1" s="1"/>
  <c r="E43" i="1"/>
  <c r="G43" i="1" s="1"/>
  <c r="E35" i="1"/>
  <c r="G35" i="1" s="1"/>
  <c r="G137" i="1"/>
  <c r="G132" i="1"/>
  <c r="G131" i="1"/>
  <c r="J13" i="1" l="1"/>
  <c r="G125" i="1"/>
  <c r="F60" i="1" s="1"/>
  <c r="F22" i="1" l="1"/>
  <c r="O10" i="1"/>
  <c r="E22" i="1" l="1"/>
  <c r="G22" i="1" l="1"/>
  <c r="O20" i="1" s="1"/>
  <c r="R15" i="1" s="1"/>
  <c r="E2" i="2"/>
</calcChain>
</file>

<file path=xl/sharedStrings.xml><?xml version="1.0" encoding="utf-8"?>
<sst xmlns="http://schemas.openxmlformats.org/spreadsheetml/2006/main" count="230" uniqueCount="59">
  <si>
    <t>Lat A</t>
  </si>
  <si>
    <t>Long B</t>
  </si>
  <si>
    <t>Long C</t>
  </si>
  <si>
    <t>Lat C</t>
  </si>
  <si>
    <t>Distancia</t>
  </si>
  <si>
    <t>Distancia en KM</t>
  </si>
  <si>
    <r>
      <t>Lat</t>
    </r>
    <r>
      <rPr>
        <vertAlign val="subscript"/>
        <sz val="22"/>
        <rFont val="Calibri"/>
        <family val="2"/>
        <scheme val="minor"/>
      </rPr>
      <t>1</t>
    </r>
  </si>
  <si>
    <r>
      <t>long</t>
    </r>
    <r>
      <rPr>
        <vertAlign val="subscript"/>
        <sz val="22"/>
        <rFont val="Calibri"/>
        <family val="2"/>
        <scheme val="minor"/>
      </rPr>
      <t>1</t>
    </r>
  </si>
  <si>
    <r>
      <t>Lat</t>
    </r>
    <r>
      <rPr>
        <vertAlign val="subscript"/>
        <sz val="22"/>
        <rFont val="Calibri"/>
        <family val="2"/>
        <scheme val="minor"/>
      </rPr>
      <t>2</t>
    </r>
  </si>
  <si>
    <r>
      <t>Long</t>
    </r>
    <r>
      <rPr>
        <vertAlign val="subscript"/>
        <sz val="22"/>
        <rFont val="Calibri"/>
        <family val="2"/>
        <scheme val="minor"/>
      </rPr>
      <t>2</t>
    </r>
  </si>
  <si>
    <t>Les Corts</t>
  </si>
  <si>
    <t>Lat</t>
  </si>
  <si>
    <t>Long</t>
  </si>
  <si>
    <t>Sants-Montjuic</t>
  </si>
  <si>
    <t>Ciutat Vella</t>
  </si>
  <si>
    <t>Gràcia</t>
  </si>
  <si>
    <t>Nou Barris</t>
  </si>
  <si>
    <t>Sant Martí</t>
  </si>
  <si>
    <t>Sarrià-Sant Gervasi</t>
  </si>
  <si>
    <t>Lloc de l'esdeveniment</t>
  </si>
  <si>
    <t>Mitjà de transport</t>
  </si>
  <si>
    <t>Cotxe</t>
  </si>
  <si>
    <t>Moto</t>
  </si>
  <si>
    <t>Transport públic</t>
  </si>
  <si>
    <t>Taxi o cotxe compartit</t>
  </si>
  <si>
    <t>Vehicle elèctric</t>
  </si>
  <si>
    <t>A peu</t>
  </si>
  <si>
    <t>Bicicleta</t>
  </si>
  <si>
    <t>kg CO2/km·p</t>
  </si>
  <si>
    <r>
      <t>Emissions per transport (kgCO</t>
    </r>
    <r>
      <rPr>
        <sz val="10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/kmp)</t>
    </r>
  </si>
  <si>
    <r>
      <t>Total emissions generades (kg CO</t>
    </r>
    <r>
      <rPr>
        <sz val="10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)</t>
    </r>
  </si>
  <si>
    <t>m2 de la sala</t>
  </si>
  <si>
    <t>electricitat il·lu</t>
  </si>
  <si>
    <t>emissions per kwh</t>
  </si>
  <si>
    <t>Emissions per ús de sala</t>
  </si>
  <si>
    <t>Emissions degudes al transport</t>
  </si>
  <si>
    <t>Escull una opció</t>
  </si>
  <si>
    <t>Durada de l'acte (h)</t>
  </si>
  <si>
    <t>climatitzacio</t>
  </si>
  <si>
    <t>Sant Andreu</t>
  </si>
  <si>
    <t>L'Eixample</t>
  </si>
  <si>
    <t>Horta-Guinardó</t>
  </si>
  <si>
    <t>kwh/m2*</t>
  </si>
  <si>
    <t>*Dades obtingudes de l'eina CleanCO2 de Lavola</t>
  </si>
  <si>
    <t>kgCO2/kwh**</t>
  </si>
  <si>
    <t>**Mix elèctric espanyol 2020</t>
  </si>
  <si>
    <t>Dades de la Guia de calcul d'emissions de GEH de la generalitat, 2022</t>
  </si>
  <si>
    <t>kWh utilitzats il·luminació</t>
  </si>
  <si>
    <t>Origen assistents</t>
  </si>
  <si>
    <t>Sabies que...?</t>
  </si>
  <si>
    <t>Emissions degudes a l'ús de la sala (kg CO₂)</t>
  </si>
  <si>
    <t>Emissions totals (kg CO₂)</t>
  </si>
  <si>
    <t>Emissions degudes al transport (kg CO₂)</t>
  </si>
  <si>
    <t>Segueix les indicacions dels requadres taronges per omplir totes les dades necessàries.</t>
  </si>
  <si>
    <t>Núm. assistents amb aquestes característiques</t>
  </si>
  <si>
    <t>Resta de la provincia BCN</t>
  </si>
  <si>
    <t>Resta de Catalunya</t>
  </si>
  <si>
    <t>Kit "Com has vingut?" - Eina pel càlcul de les emissions del vostre acte presencial</t>
  </si>
  <si>
    <t>Aquest full de càlcul et permetrà calcular les emissions que es deriven de l'ús de la sala i del transport que les persones assistents han utilitzat per arribar a l'acte que heu organitzat.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</si>
</sst>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vertAlign val="subscript"/>
      <sz val="2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FED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4" fillId="0" borderId="0"/>
  </cellStyleXfs>
  <cellXfs count="41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5" fillId="3" borderId="0" xfId="0" applyFont="1" applyFill="1"/>
    <xf numFmtId="0" fontId="0" fillId="3" borderId="0" xfId="0" applyFont="1" applyFill="1"/>
    <xf numFmtId="0" fontId="6" fillId="3" borderId="0" xfId="1" applyFont="1" applyFill="1"/>
    <xf numFmtId="0" fontId="0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3" borderId="0" xfId="0" applyFill="1" applyBorder="1"/>
    <xf numFmtId="0" fontId="12" fillId="3" borderId="9" xfId="3" applyFill="1"/>
    <xf numFmtId="0" fontId="11" fillId="4" borderId="0" xfId="2" applyFill="1" applyBorder="1"/>
    <xf numFmtId="0" fontId="1" fillId="3" borderId="0" xfId="0" applyFont="1" applyFill="1"/>
    <xf numFmtId="0" fontId="13" fillId="3" borderId="0" xfId="0" applyFont="1" applyFill="1"/>
    <xf numFmtId="0" fontId="10" fillId="5" borderId="0" xfId="0" applyFont="1" applyFill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0" fillId="8" borderId="12" xfId="0" applyFont="1" applyFill="1" applyBorder="1" applyAlignment="1">
      <alignment horizontal="center" vertical="center"/>
    </xf>
    <xf numFmtId="0" fontId="17" fillId="3" borderId="0" xfId="0" applyFont="1" applyFill="1"/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0" xfId="0" applyNumberFormat="1" applyFill="1"/>
    <xf numFmtId="0" fontId="15" fillId="7" borderId="14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</cellXfs>
  <cellStyles count="5">
    <cellStyle name="Enllaç" xfId="1" builtinId="8"/>
    <cellStyle name="Normal" xfId="0" builtinId="0"/>
    <cellStyle name="Normal 4" xfId="4"/>
    <cellStyle name="Títol" xfId="2" builtinId="15"/>
    <cellStyle name="Títol 2" xfId="3" builtinId="17"/>
  </cellStyles>
  <dxfs count="0"/>
  <tableStyles count="0" defaultTableStyle="TableStyleMedium2" defaultPivotStyle="PivotStyleLight16"/>
  <colors>
    <mruColors>
      <color rgb="FFFDFE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59" Type="http://schemas.openxmlformats.org/officeDocument/2006/relationships/image" Target="../media/image6.png"/><Relationship Id="rId2" Type="http://schemas.openxmlformats.org/officeDocument/2006/relationships/image" Target="../media/image1.jpeg"/><Relationship Id="rId54" Type="http://schemas.openxmlformats.org/officeDocument/2006/relationships/image" Target="../media/image5.svg"/><Relationship Id="rId1" Type="http://schemas.openxmlformats.org/officeDocument/2006/relationships/hyperlink" Target="https://canviclimatic.gencat.cat/ca/ambits/mitigacio/programa-voluntari-de-compensacio-de-gasos-amb-efecte-dhivernacle/" TargetMode="External"/><Relationship Id="rId58" Type="http://schemas.openxmlformats.org/officeDocument/2006/relationships/image" Target="../media/image5.png"/><Relationship Id="rId57" Type="http://schemas.openxmlformats.org/officeDocument/2006/relationships/image" Target="../media/image4.png"/><Relationship Id="rId60" Type="http://schemas.openxmlformats.org/officeDocument/2006/relationships/image" Target="../media/image7.png"/><Relationship Id="rId4" Type="http://schemas.openxmlformats.org/officeDocument/2006/relationships/image" Target="../media/image3.png"/><Relationship Id="rId56" Type="http://schemas.openxmlformats.org/officeDocument/2006/relationships/image" Target="../media/image7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438150</xdr:colOff>
      <xdr:row>12</xdr:row>
      <xdr:rowOff>180973</xdr:rowOff>
    </xdr:from>
    <xdr:to>
      <xdr:col>20</xdr:col>
      <xdr:colOff>0</xdr:colOff>
      <xdr:row>15</xdr:row>
      <xdr:rowOff>198322</xdr:rowOff>
    </xdr:to>
    <xdr:sp macro="" textlink="">
      <xdr:nvSpPr>
        <xdr:cNvPr id="3" name="Fletxa doblada 2"/>
        <xdr:cNvSpPr/>
      </xdr:nvSpPr>
      <xdr:spPr>
        <a:xfrm rot="10800000">
          <a:off x="14944725" y="2819398"/>
          <a:ext cx="342900" cy="846024"/>
        </a:xfrm>
        <a:prstGeom prst="bentArrow">
          <a:avLst>
            <a:gd name="adj1" fmla="val 25714"/>
            <a:gd name="adj2" fmla="val 25000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290512</xdr:colOff>
      <xdr:row>6</xdr:row>
      <xdr:rowOff>200021</xdr:rowOff>
    </xdr:from>
    <xdr:to>
      <xdr:col>20</xdr:col>
      <xdr:colOff>876300</xdr:colOff>
      <xdr:row>12</xdr:row>
      <xdr:rowOff>28574</xdr:rowOff>
    </xdr:to>
    <xdr:sp macro="" textlink="">
      <xdr:nvSpPr>
        <xdr:cNvPr id="4" name="Crida rectangular 3">
          <a:hlinkClick xmlns:r="http://schemas.openxmlformats.org/officeDocument/2006/relationships" r:id="rId1"/>
        </xdr:cNvPr>
        <xdr:cNvSpPr/>
      </xdr:nvSpPr>
      <xdr:spPr>
        <a:xfrm>
          <a:off x="13044487" y="1447796"/>
          <a:ext cx="3119438" cy="1219203"/>
        </a:xfrm>
        <a:prstGeom prst="wedgeRectCallout">
          <a:avLst>
            <a:gd name="adj1" fmla="val 20121"/>
            <a:gd name="adj2" fmla="val 6510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400">
              <a:solidFill>
                <a:schemeClr val="tx1"/>
              </a:solidFill>
            </a:rPr>
            <a:t>Ara que ja sabeu les emissions generades, podeu compensar-les col·laborant</a:t>
          </a:r>
          <a:r>
            <a:rPr lang="ca-ES" sz="1400" baseline="0">
              <a:solidFill>
                <a:schemeClr val="tx1"/>
              </a:solidFill>
            </a:rPr>
            <a:t> en algun projecte per mitigar els efectes del canvi climàtic. </a:t>
          </a:r>
          <a:r>
            <a:rPr lang="ca-ES" sz="1400" b="1" u="sng" baseline="0">
              <a:solidFill>
                <a:schemeClr val="tx2">
                  <a:lumMod val="60000"/>
                  <a:lumOff val="40000"/>
                </a:schemeClr>
              </a:solidFill>
            </a:rPr>
            <a:t>Cliqueu a l'enllaç.</a:t>
          </a:r>
          <a:endParaRPr lang="ca-ES" sz="1400" b="1" u="sng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 editAs="oneCell">
    <xdr:from>
      <xdr:col>21</xdr:col>
      <xdr:colOff>742950</xdr:colOff>
      <xdr:row>26</xdr:row>
      <xdr:rowOff>19050</xdr:rowOff>
    </xdr:from>
    <xdr:to>
      <xdr:col>22</xdr:col>
      <xdr:colOff>266700</xdr:colOff>
      <xdr:row>26</xdr:row>
      <xdr:rowOff>323850</xdr:rowOff>
    </xdr:to>
    <xdr:sp macro="" textlink="">
      <xdr:nvSpPr>
        <xdr:cNvPr id="1027" name="AutoShape 3" descr="El coche emite dióxido de carbono vector, gráfico vectorial, imágenes de El  coche emite dióxido de carbono vectoriales de stock | Depositphotos®"/>
        <xdr:cNvSpPr>
          <a:spLocks noChangeAspect="1" noChangeArrowheads="1"/>
        </xdr:cNvSpPr>
      </xdr:nvSpPr>
      <xdr:spPr bwMode="auto">
        <a:xfrm>
          <a:off x="17411700" y="820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304800</xdr:rowOff>
    </xdr:to>
    <xdr:sp macro="" textlink="">
      <xdr:nvSpPr>
        <xdr:cNvPr id="1028" name="AutoShape 4" descr="El coche emite dióxido de carbono vector, gráfico vectorial, imágenes de El  coche emite dióxido de carbono vectoriales de stock | Depositphotos®"/>
        <xdr:cNvSpPr>
          <a:spLocks noChangeAspect="1" noChangeArrowheads="1"/>
        </xdr:cNvSpPr>
      </xdr:nvSpPr>
      <xdr:spPr bwMode="auto">
        <a:xfrm>
          <a:off x="16278225" y="78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797716</xdr:colOff>
      <xdr:row>24</xdr:row>
      <xdr:rowOff>204785</xdr:rowOff>
    </xdr:from>
    <xdr:to>
      <xdr:col>14</xdr:col>
      <xdr:colOff>1333499</xdr:colOff>
      <xdr:row>25</xdr:row>
      <xdr:rowOff>257174</xdr:rowOff>
    </xdr:to>
    <xdr:pic>
      <xdr:nvPicPr>
        <xdr:cNvPr id="7" name="Imatge 6" descr="Ilustración de Coche Que Escupe Contaminantes Dibujo Icono De Escape y más  Vectores Libres de Derechos de Dióxido de carbono - iStock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3" t="31978" r="53121" b="36940"/>
        <a:stretch/>
      </xdr:blipFill>
      <xdr:spPr bwMode="auto">
        <a:xfrm>
          <a:off x="9884566" y="7177085"/>
          <a:ext cx="535783" cy="652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1219198</xdr:colOff>
      <xdr:row>22</xdr:row>
      <xdr:rowOff>533401</xdr:rowOff>
    </xdr:from>
    <xdr:to>
      <xdr:col>16</xdr:col>
      <xdr:colOff>914399</xdr:colOff>
      <xdr:row>24</xdr:row>
      <xdr:rowOff>381001</xdr:rowOff>
    </xdr:to>
    <xdr:sp macro="" textlink="">
      <xdr:nvSpPr>
        <xdr:cNvPr id="5" name="Crida de núvol 4"/>
        <xdr:cNvSpPr/>
      </xdr:nvSpPr>
      <xdr:spPr>
        <a:xfrm>
          <a:off x="10306048" y="6324601"/>
          <a:ext cx="2124076" cy="1028700"/>
        </a:xfrm>
        <a:prstGeom prst="cloudCallou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>
    <xdr:from>
      <xdr:col>17</xdr:col>
      <xdr:colOff>342915</xdr:colOff>
      <xdr:row>23</xdr:row>
      <xdr:rowOff>304807</xdr:rowOff>
    </xdr:from>
    <xdr:to>
      <xdr:col>19</xdr:col>
      <xdr:colOff>361950</xdr:colOff>
      <xdr:row>25</xdr:row>
      <xdr:rowOff>348834</xdr:rowOff>
    </xdr:to>
    <xdr:grpSp>
      <xdr:nvGrpSpPr>
        <xdr:cNvPr id="9" name="Agrupa 8"/>
        <xdr:cNvGrpSpPr/>
      </xdr:nvGrpSpPr>
      <xdr:grpSpPr>
        <a:xfrm>
          <a:off x="13096890" y="6686557"/>
          <a:ext cx="1771635" cy="1234652"/>
          <a:chOff x="16728281" y="6965158"/>
          <a:chExt cx="1262062" cy="1154906"/>
        </a:xfrm>
      </xdr:grpSpPr>
      <xdr:sp macro="" textlink="">
        <xdr:nvSpPr>
          <xdr:cNvPr id="2" name="QuadreDeText 1"/>
          <xdr:cNvSpPr txBox="1"/>
        </xdr:nvSpPr>
        <xdr:spPr>
          <a:xfrm>
            <a:off x="16826811" y="7142816"/>
            <a:ext cx="1113823" cy="8469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ca-ES" sz="1400" b="1">
                <a:solidFill>
                  <a:schemeClr val="tx1"/>
                </a:solidFill>
                <a:latin typeface="Segoe UI" pitchFamily="34" charset="0"/>
                <a:ea typeface="+mn-ea"/>
                <a:cs typeface="Segoe UI" pitchFamily="34" charset="0"/>
              </a:rPr>
              <a:t>CO₂</a:t>
            </a:r>
            <a:r>
              <a:rPr lang="ca-ES" sz="1400" b="1">
                <a:latin typeface="Segoe UI" pitchFamily="34" charset="0"/>
                <a:cs typeface="Segoe UI" pitchFamily="34" charset="0"/>
              </a:rPr>
              <a:t> absorbit  per 1016 arbres en un dia</a:t>
            </a:r>
          </a:p>
        </xdr:txBody>
      </xdr:sp>
      <xdr:sp macro="" textlink="">
        <xdr:nvSpPr>
          <xdr:cNvPr id="6" name="Oval 5"/>
          <xdr:cNvSpPr/>
        </xdr:nvSpPr>
        <xdr:spPr>
          <a:xfrm>
            <a:off x="16728281" y="6965158"/>
            <a:ext cx="1262062" cy="1154906"/>
          </a:xfrm>
          <a:prstGeom prst="ellipse">
            <a:avLst/>
          </a:prstGeom>
          <a:noFill/>
          <a:ln w="3810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a-ES" sz="1100"/>
          </a:p>
        </xdr:txBody>
      </xdr:sp>
    </xdr:grpSp>
    <xdr:clientData/>
  </xdr:twoCellAnchor>
  <xdr:oneCellAnchor>
    <xdr:from>
      <xdr:col>15</xdr:col>
      <xdr:colOff>235269</xdr:colOff>
      <xdr:row>23</xdr:row>
      <xdr:rowOff>35243</xdr:rowOff>
    </xdr:from>
    <xdr:ext cx="1364932" cy="841057"/>
    <xdr:sp macro="" textlink="">
      <xdr:nvSpPr>
        <xdr:cNvPr id="10" name="QuadreDeText 9"/>
        <xdr:cNvSpPr txBox="1"/>
      </xdr:nvSpPr>
      <xdr:spPr>
        <a:xfrm>
          <a:off x="22752369" y="6416993"/>
          <a:ext cx="1364932" cy="8410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a-ES" sz="1200" b="1">
              <a:latin typeface="Segoe UI" pitchFamily="34" charset="0"/>
              <a:cs typeface="Segoe UI" pitchFamily="34" charset="0"/>
            </a:rPr>
            <a:t>La generació de 20 kg CO₂ equivalent</a:t>
          </a:r>
        </a:p>
      </xdr:txBody>
    </xdr:sp>
    <xdr:clientData/>
  </xdr:oneCellAnchor>
  <xdr:twoCellAnchor editAs="oneCell">
    <xdr:from>
      <xdr:col>19</xdr:col>
      <xdr:colOff>27061</xdr:colOff>
      <xdr:row>22</xdr:row>
      <xdr:rowOff>345282</xdr:rowOff>
    </xdr:from>
    <xdr:to>
      <xdr:col>20</xdr:col>
      <xdr:colOff>240506</xdr:colOff>
      <xdr:row>24</xdr:row>
      <xdr:rowOff>80480</xdr:rowOff>
    </xdr:to>
    <xdr:pic>
      <xdr:nvPicPr>
        <xdr:cNvPr id="15" name="Imatge 14" descr="Forest Vector SVG Icon (38) - PNG Repo Free PNG Icon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3636" y="6136482"/>
          <a:ext cx="994495" cy="916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642938</xdr:colOff>
      <xdr:row>24</xdr:row>
      <xdr:rowOff>190501</xdr:rowOff>
    </xdr:from>
    <xdr:to>
      <xdr:col>17</xdr:col>
      <xdr:colOff>333375</xdr:colOff>
      <xdr:row>24</xdr:row>
      <xdr:rowOff>590550</xdr:rowOff>
    </xdr:to>
    <xdr:sp macro="" textlink="">
      <xdr:nvSpPr>
        <xdr:cNvPr id="11" name="Igual 10"/>
        <xdr:cNvSpPr/>
      </xdr:nvSpPr>
      <xdr:spPr>
        <a:xfrm>
          <a:off x="12158663" y="7162801"/>
          <a:ext cx="928687" cy="400049"/>
        </a:xfrm>
        <a:prstGeom prst="mathEqual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14</xdr:col>
      <xdr:colOff>969169</xdr:colOff>
      <xdr:row>27</xdr:row>
      <xdr:rowOff>9525</xdr:rowOff>
    </xdr:from>
    <xdr:to>
      <xdr:col>15</xdr:col>
      <xdr:colOff>95252</xdr:colOff>
      <xdr:row>28</xdr:row>
      <xdr:rowOff>57153</xdr:rowOff>
    </xdr:to>
    <xdr:pic>
      <xdr:nvPicPr>
        <xdr:cNvPr id="24" name="Imatge 23" descr="Ilustración de Coche Que Escupe Contaminantes Dibujo Icono De Escape y más  Vectores Libres de Derechos de Dióxido de carbono - iStock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3" t="31978" r="53121" b="36940"/>
        <a:stretch/>
      </xdr:blipFill>
      <xdr:spPr bwMode="auto">
        <a:xfrm>
          <a:off x="10056019" y="8791575"/>
          <a:ext cx="535783" cy="638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1250155</xdr:colOff>
      <xdr:row>25</xdr:row>
      <xdr:rowOff>409575</xdr:rowOff>
    </xdr:from>
    <xdr:to>
      <xdr:col>16</xdr:col>
      <xdr:colOff>1028700</xdr:colOff>
      <xdr:row>27</xdr:row>
      <xdr:rowOff>238125</xdr:rowOff>
    </xdr:to>
    <xdr:sp macro="" textlink="">
      <xdr:nvSpPr>
        <xdr:cNvPr id="25" name="Crida de núvol 24"/>
        <xdr:cNvSpPr/>
      </xdr:nvSpPr>
      <xdr:spPr>
        <a:xfrm>
          <a:off x="10337005" y="7981950"/>
          <a:ext cx="2207420" cy="1038225"/>
        </a:xfrm>
        <a:prstGeom prst="cloudCallou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oneCellAnchor>
    <xdr:from>
      <xdr:col>15</xdr:col>
      <xdr:colOff>107633</xdr:colOff>
      <xdr:row>25</xdr:row>
      <xdr:rowOff>576263</xdr:rowOff>
    </xdr:from>
    <xdr:ext cx="1666873" cy="706347"/>
    <xdr:sp macro="" textlink="">
      <xdr:nvSpPr>
        <xdr:cNvPr id="26" name="QuadreDeText 25"/>
        <xdr:cNvSpPr txBox="1"/>
      </xdr:nvSpPr>
      <xdr:spPr>
        <a:xfrm>
          <a:off x="22624733" y="8148638"/>
          <a:ext cx="1666873" cy="7063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200" b="1">
              <a:latin typeface="Segoe UI" pitchFamily="34" charset="0"/>
              <a:cs typeface="Segoe UI" pitchFamily="34" charset="0"/>
            </a:rPr>
            <a:t>La generació de 100 kg de </a:t>
          </a:r>
          <a:r>
            <a:rPr lang="ca-ES" sz="1200" b="1">
              <a:solidFill>
                <a:schemeClr val="tx1"/>
              </a:solidFill>
              <a:latin typeface="Segoe UI" pitchFamily="34" charset="0"/>
              <a:ea typeface="+mn-ea"/>
              <a:cs typeface="Segoe UI" pitchFamily="34" charset="0"/>
            </a:rPr>
            <a:t>CO₂</a:t>
          </a:r>
          <a:r>
            <a:rPr lang="ca-ES" sz="1200" b="1">
              <a:latin typeface="Segoe UI" pitchFamily="34" charset="0"/>
              <a:cs typeface="Segoe UI" pitchFamily="34" charset="0"/>
            </a:rPr>
            <a:t> equivalent</a:t>
          </a:r>
        </a:p>
      </xdr:txBody>
    </xdr:sp>
    <xdr:clientData/>
  </xdr:oneCellAnchor>
  <xdr:twoCellAnchor>
    <xdr:from>
      <xdr:col>16</xdr:col>
      <xdr:colOff>740568</xdr:colOff>
      <xdr:row>27</xdr:row>
      <xdr:rowOff>200025</xdr:rowOff>
    </xdr:from>
    <xdr:to>
      <xdr:col>17</xdr:col>
      <xdr:colOff>431006</xdr:colOff>
      <xdr:row>28</xdr:row>
      <xdr:rowOff>0</xdr:rowOff>
    </xdr:to>
    <xdr:sp macro="" textlink="">
      <xdr:nvSpPr>
        <xdr:cNvPr id="27" name="Igual 26"/>
        <xdr:cNvSpPr/>
      </xdr:nvSpPr>
      <xdr:spPr>
        <a:xfrm>
          <a:off x="12256293" y="8982075"/>
          <a:ext cx="928688" cy="390525"/>
        </a:xfrm>
        <a:prstGeom prst="mathEqual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476250</xdr:colOff>
      <xdr:row>26</xdr:row>
      <xdr:rowOff>125730</xdr:rowOff>
    </xdr:from>
    <xdr:to>
      <xdr:col>19</xdr:col>
      <xdr:colOff>590550</xdr:colOff>
      <xdr:row>28</xdr:row>
      <xdr:rowOff>295275</xdr:rowOff>
    </xdr:to>
    <xdr:grpSp>
      <xdr:nvGrpSpPr>
        <xdr:cNvPr id="28" name="Agrupa 27"/>
        <xdr:cNvGrpSpPr/>
      </xdr:nvGrpSpPr>
      <xdr:grpSpPr>
        <a:xfrm>
          <a:off x="13230225" y="8307705"/>
          <a:ext cx="1866900" cy="1360170"/>
          <a:chOff x="16728281" y="6965158"/>
          <a:chExt cx="1262062" cy="1154906"/>
        </a:xfrm>
      </xdr:grpSpPr>
      <xdr:sp macro="" textlink="">
        <xdr:nvSpPr>
          <xdr:cNvPr id="29" name="QuadreDeText 28"/>
          <xdr:cNvSpPr txBox="1"/>
        </xdr:nvSpPr>
        <xdr:spPr>
          <a:xfrm>
            <a:off x="16805284" y="7226103"/>
            <a:ext cx="1113823" cy="7726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ca-ES" sz="1400" b="1">
                <a:solidFill>
                  <a:schemeClr val="tx1"/>
                </a:solidFill>
                <a:latin typeface="Segoe UI" pitchFamily="34" charset="0"/>
                <a:ea typeface="+mn-ea"/>
                <a:cs typeface="Segoe UI" pitchFamily="34" charset="0"/>
              </a:rPr>
              <a:t>CO₂</a:t>
            </a:r>
            <a:r>
              <a:rPr lang="ca-ES" sz="1400" b="1">
                <a:latin typeface="Segoe UI" pitchFamily="34" charset="0"/>
                <a:cs typeface="Segoe UI" pitchFamily="34" charset="0"/>
              </a:rPr>
              <a:t> absorbit per 5080 arbres en un dia</a:t>
            </a:r>
          </a:p>
        </xdr:txBody>
      </xdr:sp>
      <xdr:sp macro="" textlink="">
        <xdr:nvSpPr>
          <xdr:cNvPr id="30" name="Oval 29"/>
          <xdr:cNvSpPr/>
        </xdr:nvSpPr>
        <xdr:spPr>
          <a:xfrm>
            <a:off x="16728281" y="6965158"/>
            <a:ext cx="1262062" cy="1154906"/>
          </a:xfrm>
          <a:prstGeom prst="ellipse">
            <a:avLst/>
          </a:prstGeom>
          <a:noFill/>
          <a:ln w="38100"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a-ES" sz="1100"/>
          </a:p>
        </xdr:txBody>
      </xdr:sp>
    </xdr:grpSp>
    <xdr:clientData/>
  </xdr:twoCellAnchor>
  <xdr:twoCellAnchor>
    <xdr:from>
      <xdr:col>0</xdr:col>
      <xdr:colOff>0</xdr:colOff>
      <xdr:row>7</xdr:row>
      <xdr:rowOff>142874</xdr:rowOff>
    </xdr:from>
    <xdr:to>
      <xdr:col>8</xdr:col>
      <xdr:colOff>914400</xdr:colOff>
      <xdr:row>12</xdr:row>
      <xdr:rowOff>66675</xdr:rowOff>
    </xdr:to>
    <xdr:sp macro="" textlink="">
      <xdr:nvSpPr>
        <xdr:cNvPr id="8" name="QuadreDeText 7"/>
        <xdr:cNvSpPr txBox="1"/>
      </xdr:nvSpPr>
      <xdr:spPr>
        <a:xfrm>
          <a:off x="0" y="1619249"/>
          <a:ext cx="914400" cy="10858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000"/>
            <a:t>Introduïu</a:t>
          </a:r>
          <a:r>
            <a:rPr lang="ca-ES" sz="1000" baseline="0"/>
            <a:t> els metres quadrats de la sala on ha tingut lloc l'acte.</a:t>
          </a:r>
          <a:endParaRPr lang="ca-ES" sz="1000"/>
        </a:p>
      </xdr:txBody>
    </xdr:sp>
    <xdr:clientData/>
  </xdr:twoCellAnchor>
  <xdr:twoCellAnchor>
    <xdr:from>
      <xdr:col>8</xdr:col>
      <xdr:colOff>914400</xdr:colOff>
      <xdr:row>9</xdr:row>
      <xdr:rowOff>209550</xdr:rowOff>
    </xdr:from>
    <xdr:to>
      <xdr:col>8</xdr:col>
      <xdr:colOff>1276350</xdr:colOff>
      <xdr:row>9</xdr:row>
      <xdr:rowOff>304800</xdr:rowOff>
    </xdr:to>
    <xdr:cxnSp macro="">
      <xdr:nvCxnSpPr>
        <xdr:cNvPr id="13" name="Connector angular 12"/>
        <xdr:cNvCxnSpPr>
          <a:stCxn id="8" idx="3"/>
        </xdr:cNvCxnSpPr>
      </xdr:nvCxnSpPr>
      <xdr:spPr>
        <a:xfrm flipV="1">
          <a:off x="914400" y="2066925"/>
          <a:ext cx="361950" cy="95250"/>
        </a:xfrm>
        <a:prstGeom prst="bentConnector3">
          <a:avLst>
            <a:gd name="adj1" fmla="val 50000"/>
          </a:avLst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498763</xdr:colOff>
      <xdr:row>7</xdr:row>
      <xdr:rowOff>0</xdr:rowOff>
    </xdr:from>
    <xdr:to>
      <xdr:col>13</xdr:col>
      <xdr:colOff>0</xdr:colOff>
      <xdr:row>9</xdr:row>
      <xdr:rowOff>85725</xdr:rowOff>
    </xdr:to>
    <xdr:sp macro="" textlink="">
      <xdr:nvSpPr>
        <xdr:cNvPr id="38" name="QuadreDeText 37"/>
        <xdr:cNvSpPr txBox="1"/>
      </xdr:nvSpPr>
      <xdr:spPr>
        <a:xfrm>
          <a:off x="6823363" y="1476375"/>
          <a:ext cx="1234787" cy="4667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000"/>
            <a:t>Introduïu</a:t>
          </a:r>
          <a:r>
            <a:rPr lang="ca-ES" sz="1000" baseline="0"/>
            <a:t> la durada de l'acte en hores.</a:t>
          </a:r>
          <a:endParaRPr lang="ca-ES" sz="1000"/>
        </a:p>
      </xdr:txBody>
    </xdr:sp>
    <xdr:clientData/>
  </xdr:twoCellAnchor>
  <xdr:twoCellAnchor>
    <xdr:from>
      <xdr:col>12</xdr:col>
      <xdr:colOff>207821</xdr:colOff>
      <xdr:row>9</xdr:row>
      <xdr:rowOff>85725</xdr:rowOff>
    </xdr:from>
    <xdr:to>
      <xdr:col>12</xdr:col>
      <xdr:colOff>1116157</xdr:colOff>
      <xdr:row>9</xdr:row>
      <xdr:rowOff>297877</xdr:rowOff>
    </xdr:to>
    <xdr:cxnSp macro="">
      <xdr:nvCxnSpPr>
        <xdr:cNvPr id="39" name="Connector angular 38"/>
        <xdr:cNvCxnSpPr>
          <a:stCxn id="38" idx="2"/>
        </xdr:cNvCxnSpPr>
      </xdr:nvCxnSpPr>
      <xdr:spPr>
        <a:xfrm rot="5400000">
          <a:off x="6880513" y="1595008"/>
          <a:ext cx="212152" cy="908336"/>
        </a:xfrm>
        <a:prstGeom prst="bentConnector2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272760</xdr:rowOff>
    </xdr:from>
    <xdr:to>
      <xdr:col>9</xdr:col>
      <xdr:colOff>523875</xdr:colOff>
      <xdr:row>21</xdr:row>
      <xdr:rowOff>495299</xdr:rowOff>
    </xdr:to>
    <xdr:sp macro="" textlink="">
      <xdr:nvSpPr>
        <xdr:cNvPr id="43" name="QuadreDeText 42"/>
        <xdr:cNvSpPr txBox="1"/>
      </xdr:nvSpPr>
      <xdr:spPr>
        <a:xfrm>
          <a:off x="9525" y="4454235"/>
          <a:ext cx="1885950" cy="119408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000"/>
            <a:t>Fent</a:t>
          </a:r>
          <a:r>
            <a:rPr lang="ca-ES" sz="1000" baseline="0"/>
            <a:t> el recompte de les fitxes/taps, escolliu un dels mitjans de transport, un dels districtes d'origen i escriviu quantes persones han vingut amb aquestes característiques.</a:t>
          </a:r>
          <a:endParaRPr lang="ca-ES" sz="1000"/>
        </a:p>
      </xdr:txBody>
    </xdr:sp>
    <xdr:clientData/>
  </xdr:twoCellAnchor>
  <xdr:twoCellAnchor>
    <xdr:from>
      <xdr:col>9</xdr:col>
      <xdr:colOff>561109</xdr:colOff>
      <xdr:row>20</xdr:row>
      <xdr:rowOff>284017</xdr:rowOff>
    </xdr:from>
    <xdr:to>
      <xdr:col>9</xdr:col>
      <xdr:colOff>1662546</xdr:colOff>
      <xdr:row>20</xdr:row>
      <xdr:rowOff>290945</xdr:rowOff>
    </xdr:to>
    <xdr:cxnSp macro="">
      <xdr:nvCxnSpPr>
        <xdr:cNvPr id="42" name="Connector de fletxa recta 41"/>
        <xdr:cNvCxnSpPr/>
      </xdr:nvCxnSpPr>
      <xdr:spPr>
        <a:xfrm flipV="1">
          <a:off x="2715491" y="5714999"/>
          <a:ext cx="1101437" cy="692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114301</xdr:colOff>
      <xdr:row>17</xdr:row>
      <xdr:rowOff>85725</xdr:rowOff>
    </xdr:from>
    <xdr:to>
      <xdr:col>10</xdr:col>
      <xdr:colOff>950336</xdr:colOff>
      <xdr:row>18</xdr:row>
      <xdr:rowOff>133353</xdr:rowOff>
    </xdr:to>
    <xdr:cxnSp macro="">
      <xdr:nvCxnSpPr>
        <xdr:cNvPr id="41" name="Connector angular 40"/>
        <xdr:cNvCxnSpPr>
          <a:stCxn id="40" idx="2"/>
        </xdr:cNvCxnSpPr>
      </xdr:nvCxnSpPr>
      <xdr:spPr>
        <a:xfrm rot="5400000">
          <a:off x="4380417" y="3525334"/>
          <a:ext cx="228603" cy="836035"/>
        </a:xfrm>
        <a:prstGeom prst="bentConnector2">
          <a:avLst/>
        </a:prstGeom>
        <a:ln w="1905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329044</xdr:colOff>
      <xdr:row>12</xdr:row>
      <xdr:rowOff>266699</xdr:rowOff>
    </xdr:from>
    <xdr:to>
      <xdr:col>10</xdr:col>
      <xdr:colOff>1571625</xdr:colOff>
      <xdr:row>17</xdr:row>
      <xdr:rowOff>85725</xdr:rowOff>
    </xdr:to>
    <xdr:grpSp>
      <xdr:nvGrpSpPr>
        <xdr:cNvPr id="47" name="Agrupa 46"/>
        <xdr:cNvGrpSpPr/>
      </xdr:nvGrpSpPr>
      <xdr:grpSpPr>
        <a:xfrm>
          <a:off x="3510394" y="2905124"/>
          <a:ext cx="1242581" cy="962026"/>
          <a:chOff x="4298371" y="3934651"/>
          <a:chExt cx="1242581" cy="789327"/>
        </a:xfrm>
      </xdr:grpSpPr>
      <xdr:sp macro="" textlink="">
        <xdr:nvSpPr>
          <xdr:cNvPr id="40" name="QuadreDeText 39"/>
          <xdr:cNvSpPr txBox="1"/>
        </xdr:nvSpPr>
        <xdr:spPr>
          <a:xfrm>
            <a:off x="4298371" y="3934651"/>
            <a:ext cx="1242581" cy="789327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a-ES" sz="1000"/>
              <a:t>Escolliu el districte on s'ha fet l'esdeveniment. </a:t>
            </a:r>
            <a:r>
              <a:rPr lang="ca-ES" sz="1000" b="1"/>
              <a:t>Imprescindible omplir</a:t>
            </a:r>
            <a:r>
              <a:rPr lang="ca-ES" sz="1000" b="1" baseline="0"/>
              <a:t> la casella</a:t>
            </a:r>
            <a:endParaRPr lang="ca-ES" sz="1000" b="1"/>
          </a:p>
        </xdr:txBody>
      </xdr:sp>
      <xdr:grpSp>
        <xdr:nvGrpSpPr>
          <xdr:cNvPr id="46" name="Agrupa 45"/>
          <xdr:cNvGrpSpPr/>
        </xdr:nvGrpSpPr>
        <xdr:grpSpPr>
          <a:xfrm>
            <a:off x="5237018" y="4156364"/>
            <a:ext cx="207819" cy="484909"/>
            <a:chOff x="6395403" y="3467417"/>
            <a:chExt cx="285750" cy="825183"/>
          </a:xfrm>
        </xdr:grpSpPr>
        <xdr:sp macro="" textlink="">
          <xdr:nvSpPr>
            <xdr:cNvPr id="44" name="Menys 43"/>
            <xdr:cNvSpPr/>
          </xdr:nvSpPr>
          <xdr:spPr>
            <a:xfrm rot="5400000">
              <a:off x="6154103" y="3708717"/>
              <a:ext cx="768350" cy="285750"/>
            </a:xfrm>
            <a:prstGeom prst="mathMinus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ca-ES" sz="1100"/>
            </a:p>
          </xdr:txBody>
        </xdr:sp>
        <xdr:sp macro="" textlink="">
          <xdr:nvSpPr>
            <xdr:cNvPr id="45" name="Oval 44"/>
            <xdr:cNvSpPr/>
          </xdr:nvSpPr>
          <xdr:spPr>
            <a:xfrm>
              <a:off x="6492240" y="4198620"/>
              <a:ext cx="95250" cy="93980"/>
            </a:xfrm>
            <a:prstGeom prst="ellipse">
              <a:avLst/>
            </a:prstGeom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ca-ES" sz="1100"/>
            </a:p>
          </xdr:txBody>
        </xdr:sp>
      </xdr:grpSp>
    </xdr:grpSp>
    <xdr:clientData/>
  </xdr:twoCellAnchor>
  <xdr:twoCellAnchor>
    <xdr:from>
      <xdr:col>18</xdr:col>
      <xdr:colOff>476250</xdr:colOff>
      <xdr:row>2</xdr:row>
      <xdr:rowOff>123825</xdr:rowOff>
    </xdr:from>
    <xdr:to>
      <xdr:col>20</xdr:col>
      <xdr:colOff>954607</xdr:colOff>
      <xdr:row>5</xdr:row>
      <xdr:rowOff>91805</xdr:rowOff>
    </xdr:to>
    <xdr:sp macro="" textlink="">
      <xdr:nvSpPr>
        <xdr:cNvPr id="69" name="Rectángulo: esquinas redondeadas 101">
          <a:extLst>
            <a:ext uri="{FF2B5EF4-FFF2-40B4-BE49-F238E27FC236}">
              <a16:creationId xmlns:a16="http://schemas.microsoft.com/office/drawing/2014/main" xmlns="" id="{476CDBA8-1D94-4BE1-BFAD-6D0BD2AF5A9A}"/>
            </a:ext>
          </a:extLst>
        </xdr:cNvPr>
        <xdr:cNvSpPr/>
      </xdr:nvSpPr>
      <xdr:spPr>
        <a:xfrm>
          <a:off x="14058900" y="590550"/>
          <a:ext cx="2183332" cy="568055"/>
        </a:xfrm>
        <a:prstGeom prst="roundRect">
          <a:avLst/>
        </a:prstGeom>
        <a:solidFill>
          <a:schemeClr val="bg2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19</xdr:col>
      <xdr:colOff>156025</xdr:colOff>
      <xdr:row>3</xdr:row>
      <xdr:rowOff>191407</xdr:rowOff>
    </xdr:from>
    <xdr:to>
      <xdr:col>19</xdr:col>
      <xdr:colOff>460046</xdr:colOff>
      <xdr:row>5</xdr:row>
      <xdr:rowOff>27668</xdr:rowOff>
    </xdr:to>
    <xdr:pic>
      <xdr:nvPicPr>
        <xdr:cNvPr id="70" name="Gráfico 103" descr="Correo electrónico">
          <a:extLst>
            <a:ext uri="{FF2B5EF4-FFF2-40B4-BE49-F238E27FC236}">
              <a16:creationId xmlns:a16="http://schemas.microsoft.com/office/drawing/2014/main" xmlns="" id="{B331E8F5-1B95-449A-912F-267788566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6"/>
            </a:ext>
          </a:extLst>
        </a:blip>
        <a:stretch>
          <a:fillRect/>
        </a:stretch>
      </xdr:blipFill>
      <xdr:spPr>
        <a:xfrm>
          <a:off x="14662600" y="839107"/>
          <a:ext cx="304021" cy="255361"/>
        </a:xfrm>
        <a:prstGeom prst="rect">
          <a:avLst/>
        </a:prstGeom>
      </xdr:spPr>
    </xdr:pic>
    <xdr:clientData/>
  </xdr:twoCellAnchor>
  <xdr:twoCellAnchor>
    <xdr:from>
      <xdr:col>19</xdr:col>
      <xdr:colOff>392912</xdr:colOff>
      <xdr:row>3</xdr:row>
      <xdr:rowOff>207556</xdr:rowOff>
    </xdr:from>
    <xdr:to>
      <xdr:col>20</xdr:col>
      <xdr:colOff>1076326</xdr:colOff>
      <xdr:row>5</xdr:row>
      <xdr:rowOff>4882</xdr:rowOff>
    </xdr:to>
    <xdr:sp macro="" textlink="">
      <xdr:nvSpPr>
        <xdr:cNvPr id="71" name="CuadroTexto 130">
          <a:extLst>
            <a:ext uri="{FF2B5EF4-FFF2-40B4-BE49-F238E27FC236}">
              <a16:creationId xmlns:a16="http://schemas.microsoft.com/office/drawing/2014/main" xmlns="" id="{8001990D-D950-4285-9569-E82BDDC57860}"/>
            </a:ext>
          </a:extLst>
        </xdr:cNvPr>
        <xdr:cNvSpPr txBox="1"/>
      </xdr:nvSpPr>
      <xdr:spPr>
        <a:xfrm>
          <a:off x="14899487" y="855256"/>
          <a:ext cx="1464464" cy="2164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900">
              <a:latin typeface="Abadi" panose="020B0604020104020204" pitchFamily="34" charset="0"/>
            </a:rPr>
            <a:t>bcnsostenible@bcn.cat</a:t>
          </a:r>
        </a:p>
      </xdr:txBody>
    </xdr:sp>
    <xdr:clientData/>
  </xdr:twoCellAnchor>
  <xdr:twoCellAnchor>
    <xdr:from>
      <xdr:col>18</xdr:col>
      <xdr:colOff>492666</xdr:colOff>
      <xdr:row>2</xdr:row>
      <xdr:rowOff>130720</xdr:rowOff>
    </xdr:from>
    <xdr:to>
      <xdr:col>20</xdr:col>
      <xdr:colOff>755106</xdr:colOff>
      <xdr:row>3</xdr:row>
      <xdr:rowOff>164383</xdr:rowOff>
    </xdr:to>
    <xdr:sp macro="" textlink="">
      <xdr:nvSpPr>
        <xdr:cNvPr id="72" name="CuadroTexto 131">
          <a:extLst>
            <a:ext uri="{FF2B5EF4-FFF2-40B4-BE49-F238E27FC236}">
              <a16:creationId xmlns:a16="http://schemas.microsoft.com/office/drawing/2014/main" xmlns="" id="{E97FDB33-9C84-4DED-8EB4-85F2DB9B86BB}"/>
            </a:ext>
          </a:extLst>
        </xdr:cNvPr>
        <xdr:cNvSpPr txBox="1"/>
      </xdr:nvSpPr>
      <xdr:spPr>
        <a:xfrm>
          <a:off x="14075316" y="597445"/>
          <a:ext cx="1967415" cy="2146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900" b="1">
              <a:latin typeface="Abadi" panose="020B0604020104020204" pitchFamily="34" charset="0"/>
            </a:rPr>
            <a:t>Ajuda:</a:t>
          </a:r>
        </a:p>
      </xdr:txBody>
    </xdr:sp>
    <xdr:clientData/>
  </xdr:twoCellAnchor>
  <xdr:twoCellAnchor>
    <xdr:from>
      <xdr:col>19</xdr:col>
      <xdr:colOff>133350</xdr:colOff>
      <xdr:row>2</xdr:row>
      <xdr:rowOff>114300</xdr:rowOff>
    </xdr:from>
    <xdr:to>
      <xdr:col>19</xdr:col>
      <xdr:colOff>483920</xdr:colOff>
      <xdr:row>3</xdr:row>
      <xdr:rowOff>227785</xdr:rowOff>
    </xdr:to>
    <xdr:pic>
      <xdr:nvPicPr>
        <xdr:cNvPr id="73" name="Gráfico 102" descr="Teléfono">
          <a:extLst>
            <a:ext uri="{FF2B5EF4-FFF2-40B4-BE49-F238E27FC236}">
              <a16:creationId xmlns:a16="http://schemas.microsoft.com/office/drawing/2014/main" xmlns="" id="{BFAEFE31-9286-48BC-9CAD-5FE08F689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4"/>
            </a:ext>
          </a:extLst>
        </a:blip>
        <a:stretch>
          <a:fillRect/>
        </a:stretch>
      </xdr:blipFill>
      <xdr:spPr>
        <a:xfrm>
          <a:off x="14639925" y="581025"/>
          <a:ext cx="350570" cy="294460"/>
        </a:xfrm>
        <a:prstGeom prst="rect">
          <a:avLst/>
        </a:prstGeom>
      </xdr:spPr>
    </xdr:pic>
    <xdr:clientData/>
  </xdr:twoCellAnchor>
  <xdr:twoCellAnchor>
    <xdr:from>
      <xdr:col>19</xdr:col>
      <xdr:colOff>413417</xdr:colOff>
      <xdr:row>2</xdr:row>
      <xdr:rowOff>167550</xdr:rowOff>
    </xdr:from>
    <xdr:to>
      <xdr:col>20</xdr:col>
      <xdr:colOff>625072</xdr:colOff>
      <xdr:row>3</xdr:row>
      <xdr:rowOff>201213</xdr:rowOff>
    </xdr:to>
    <xdr:sp macro="" textlink="">
      <xdr:nvSpPr>
        <xdr:cNvPr id="74" name="CuadroTexto 104">
          <a:extLst>
            <a:ext uri="{FF2B5EF4-FFF2-40B4-BE49-F238E27FC236}">
              <a16:creationId xmlns:a16="http://schemas.microsoft.com/office/drawing/2014/main" xmlns="" id="{790BCA93-ABC8-416E-A763-601B394D4F10}"/>
            </a:ext>
          </a:extLst>
        </xdr:cNvPr>
        <xdr:cNvSpPr txBox="1"/>
      </xdr:nvSpPr>
      <xdr:spPr>
        <a:xfrm>
          <a:off x="14919992" y="634275"/>
          <a:ext cx="992705" cy="2146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900">
              <a:latin typeface="Abadi" panose="020B0604020104020204" pitchFamily="34" charset="0"/>
            </a:rPr>
            <a:t>93 256 25 93</a:t>
          </a:r>
        </a:p>
      </xdr:txBody>
    </xdr:sp>
    <xdr:clientData/>
  </xdr:twoCellAnchor>
  <xdr:twoCellAnchor>
    <xdr:from>
      <xdr:col>20</xdr:col>
      <xdr:colOff>1660</xdr:colOff>
      <xdr:row>11</xdr:row>
      <xdr:rowOff>29063</xdr:rowOff>
    </xdr:from>
    <xdr:to>
      <xdr:col>21</xdr:col>
      <xdr:colOff>221283</xdr:colOff>
      <xdr:row>15</xdr:row>
      <xdr:rowOff>34350</xdr:rowOff>
    </xdr:to>
    <xdr:grpSp>
      <xdr:nvGrpSpPr>
        <xdr:cNvPr id="14" name="Agrupa 13"/>
        <xdr:cNvGrpSpPr/>
      </xdr:nvGrpSpPr>
      <xdr:grpSpPr>
        <a:xfrm>
          <a:off x="15289285" y="2476988"/>
          <a:ext cx="1600748" cy="1005412"/>
          <a:chOff x="15289285" y="2496038"/>
          <a:chExt cx="1600748" cy="1005412"/>
        </a:xfrm>
      </xdr:grpSpPr>
      <xdr:pic>
        <xdr:nvPicPr>
          <xdr:cNvPr id="50" name="Imatge 49" descr="Dedo Clic Aquí PNG transparente - Stick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5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9799931">
            <a:off x="15492963" y="2496038"/>
            <a:ext cx="672174" cy="6713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QuadreDeText 11"/>
          <xdr:cNvSpPr txBox="1"/>
        </xdr:nvSpPr>
        <xdr:spPr>
          <a:xfrm rot="20180521">
            <a:off x="15289285" y="3034725"/>
            <a:ext cx="1600748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a-ES" sz="1200" b="1">
                <a:solidFill>
                  <a:schemeClr val="accent6">
                    <a:lumMod val="75000"/>
                  </a:schemeClr>
                </a:solidFill>
              </a:rPr>
              <a:t>COMPENSEU LES VOSTRES </a:t>
            </a:r>
            <a:r>
              <a:rPr lang="ca-ES" sz="1200" b="1">
                <a:ln>
                  <a:noFill/>
                </a:ln>
                <a:solidFill>
                  <a:schemeClr val="accent6">
                    <a:lumMod val="75000"/>
                  </a:schemeClr>
                </a:solidFill>
              </a:rPr>
              <a:t>EMISSIONS</a:t>
            </a:r>
          </a:p>
        </xdr:txBody>
      </xdr:sp>
    </xdr:grpSp>
    <xdr:clientData/>
  </xdr:twoCellAnchor>
  <xdr:twoCellAnchor editAs="oneCell">
    <xdr:from>
      <xdr:col>19</xdr:col>
      <xdr:colOff>17883</xdr:colOff>
      <xdr:row>25</xdr:row>
      <xdr:rowOff>495300</xdr:rowOff>
    </xdr:from>
    <xdr:to>
      <xdr:col>19</xdr:col>
      <xdr:colOff>472749</xdr:colOff>
      <xdr:row>26</xdr:row>
      <xdr:rowOff>304800</xdr:rowOff>
    </xdr:to>
    <xdr:pic>
      <xdr:nvPicPr>
        <xdr:cNvPr id="55" name="Imatge 54" descr="Forest Vector SVG Icon (38) - PNG Repo Free PNG Icons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4458" y="8067675"/>
          <a:ext cx="454866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342900</xdr:colOff>
      <xdr:row>26</xdr:row>
      <xdr:rowOff>28575</xdr:rowOff>
    </xdr:from>
    <xdr:to>
      <xdr:col>20</xdr:col>
      <xdr:colOff>244149</xdr:colOff>
      <xdr:row>27</xdr:row>
      <xdr:rowOff>57150</xdr:rowOff>
    </xdr:to>
    <xdr:pic>
      <xdr:nvPicPr>
        <xdr:cNvPr id="56" name="Imatge 55" descr="Forest Vector SVG Icon (38) - PNG Repo Free PNG Icons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9475" y="8210550"/>
          <a:ext cx="682299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55"/>
  <sheetViews>
    <sheetView tabSelected="1" topLeftCell="I1" zoomScale="80" zoomScaleNormal="80" workbookViewId="0">
      <selection activeCell="I4" sqref="I4"/>
    </sheetView>
  </sheetViews>
  <sheetFormatPr defaultColWidth="11.44140625" defaultRowHeight="14.4" outlineLevelCol="1" x14ac:dyDescent="0.3"/>
  <cols>
    <col min="1" max="1" width="23.6640625" hidden="1" customWidth="1" outlineLevel="1"/>
    <col min="2" max="2" width="20" hidden="1" customWidth="1" outlineLevel="1"/>
    <col min="3" max="3" width="20.5546875" hidden="1" customWidth="1" outlineLevel="1"/>
    <col min="4" max="4" width="15.88671875" hidden="1" customWidth="1" outlineLevel="1"/>
    <col min="5" max="5" width="14.88671875" hidden="1" customWidth="1" outlineLevel="1"/>
    <col min="6" max="6" width="36.5546875" hidden="1" customWidth="1" outlineLevel="1"/>
    <col min="7" max="7" width="25.88671875" hidden="1" customWidth="1" outlineLevel="1"/>
    <col min="8" max="8" width="18" hidden="1" customWidth="1" outlineLevel="1"/>
    <col min="9" max="9" width="20" customWidth="1" collapsed="1"/>
    <col min="10" max="10" width="26.44140625" customWidth="1"/>
    <col min="11" max="11" width="24.109375" customWidth="1"/>
    <col min="12" max="12" width="21.6640625" customWidth="1"/>
    <col min="13" max="13" width="25.33203125" customWidth="1"/>
    <col min="14" max="14" width="15" customWidth="1"/>
    <col min="15" max="15" width="20.5546875" style="4" bestFit="1" customWidth="1"/>
    <col min="16" max="16" width="14.88671875" customWidth="1"/>
    <col min="17" max="17" width="18.109375" customWidth="1"/>
    <col min="18" max="18" width="12.109375" customWidth="1"/>
    <col min="19" max="19" width="13.44140625" customWidth="1"/>
    <col min="21" max="21" width="20.109375" style="4" customWidth="1"/>
    <col min="22" max="22" width="11.44140625" style="4"/>
  </cols>
  <sheetData>
    <row r="1" spans="1:46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s="8" customFormat="1" ht="22.8" x14ac:dyDescent="0.4">
      <c r="A2" s="6"/>
      <c r="B2" s="6"/>
      <c r="C2" s="6"/>
      <c r="D2" s="6"/>
      <c r="E2" s="6"/>
      <c r="F2" s="7"/>
      <c r="G2" s="5"/>
      <c r="H2" s="5"/>
      <c r="I2" s="5"/>
      <c r="J2" s="21" t="s">
        <v>57</v>
      </c>
      <c r="K2" s="21"/>
      <c r="L2" s="21"/>
      <c r="M2" s="21"/>
      <c r="N2" s="21"/>
      <c r="O2" s="21"/>
      <c r="P2" s="21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4"/>
      <c r="R3" s="4"/>
      <c r="S3" s="4"/>
      <c r="T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18" x14ac:dyDescent="0.35">
      <c r="A4" s="4"/>
      <c r="B4" s="4"/>
      <c r="C4" s="4"/>
      <c r="D4" s="4"/>
      <c r="E4" s="4"/>
      <c r="F4" s="4"/>
      <c r="G4" s="4"/>
      <c r="H4" s="4"/>
      <c r="I4" s="23" t="s">
        <v>58</v>
      </c>
      <c r="J4" s="4"/>
      <c r="K4" s="4"/>
      <c r="L4" s="4"/>
      <c r="M4" s="4"/>
      <c r="N4" s="4"/>
      <c r="P4" s="4"/>
      <c r="Q4" s="4"/>
      <c r="R4" s="4"/>
      <c r="S4" s="4"/>
      <c r="T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15" customHeight="1" x14ac:dyDescent="0.35">
      <c r="A5" s="4"/>
      <c r="B5" s="4"/>
      <c r="C5" s="4"/>
      <c r="D5" s="4"/>
      <c r="E5" s="4"/>
      <c r="F5" s="4"/>
      <c r="G5" s="4"/>
      <c r="H5" s="4"/>
      <c r="I5" s="23" t="s">
        <v>53</v>
      </c>
      <c r="J5" s="4"/>
      <c r="K5" s="4"/>
      <c r="L5" s="4"/>
      <c r="M5" s="4"/>
      <c r="N5" s="4"/>
      <c r="P5" s="4"/>
      <c r="Q5" s="4"/>
      <c r="R5" s="4"/>
      <c r="S5" s="4"/>
      <c r="T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4"/>
      <c r="Q6" s="4"/>
      <c r="R6" s="4"/>
      <c r="S6" s="4"/>
      <c r="T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18" thickBot="1" x14ac:dyDescent="0.4">
      <c r="A7" s="4"/>
      <c r="B7" s="4"/>
      <c r="C7" s="4"/>
      <c r="D7" s="4"/>
      <c r="E7" s="4"/>
      <c r="F7" s="4"/>
      <c r="G7" s="4"/>
      <c r="H7" s="4"/>
      <c r="I7" s="20" t="s">
        <v>34</v>
      </c>
      <c r="J7" s="20"/>
      <c r="K7" s="4"/>
      <c r="L7" s="4"/>
      <c r="M7" s="4"/>
      <c r="N7" s="4"/>
      <c r="P7" s="4"/>
      <c r="Q7" s="4"/>
      <c r="R7" s="4"/>
      <c r="S7" s="4"/>
      <c r="T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15" thickTop="1" x14ac:dyDescent="0.3">
      <c r="A8" s="4"/>
      <c r="B8" s="4"/>
      <c r="C8" s="4"/>
      <c r="D8" s="4"/>
      <c r="E8" s="4"/>
      <c r="F8" s="4"/>
      <c r="G8" s="4"/>
      <c r="H8" s="4"/>
      <c r="I8" s="4"/>
      <c r="K8" s="4"/>
      <c r="L8" s="4"/>
      <c r="M8" s="4"/>
      <c r="N8" s="4"/>
      <c r="P8" s="4"/>
      <c r="Q8" s="4"/>
      <c r="R8" s="4"/>
      <c r="S8" s="4"/>
      <c r="T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5" thickBot="1" x14ac:dyDescent="0.35">
      <c r="A9" s="4"/>
      <c r="B9" s="4"/>
      <c r="C9" s="4"/>
      <c r="D9" s="4"/>
      <c r="E9" s="4"/>
      <c r="F9" s="4"/>
      <c r="G9" s="4"/>
      <c r="H9" s="4"/>
      <c r="I9" s="4"/>
      <c r="J9" s="4" t="s">
        <v>31</v>
      </c>
      <c r="K9" s="4"/>
      <c r="L9" s="4" t="s">
        <v>37</v>
      </c>
      <c r="M9" s="4"/>
      <c r="N9" s="4"/>
      <c r="O9" s="22" t="s">
        <v>50</v>
      </c>
      <c r="P9" s="4"/>
      <c r="Q9" s="4"/>
      <c r="R9" s="4"/>
      <c r="S9" s="4"/>
      <c r="T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ht="31.5" customHeight="1" thickBot="1" x14ac:dyDescent="0.35">
      <c r="A10" s="4"/>
      <c r="B10" s="4"/>
      <c r="C10" s="4"/>
      <c r="D10" s="4"/>
      <c r="E10" s="4"/>
      <c r="F10" s="4"/>
      <c r="G10" s="4"/>
      <c r="H10" s="4"/>
      <c r="I10" s="4"/>
      <c r="J10" s="30"/>
      <c r="K10" s="4"/>
      <c r="L10" s="30"/>
      <c r="M10" s="4"/>
      <c r="O10" s="39">
        <f>$G$133*J13</f>
        <v>0</v>
      </c>
      <c r="P10" s="40"/>
      <c r="Q10" s="4"/>
      <c r="R10" s="4"/>
      <c r="S10" s="4"/>
      <c r="T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ht="1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4"/>
      <c r="Q11" s="4"/>
      <c r="R11" s="4"/>
      <c r="S11" s="4"/>
      <c r="T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ht="15" thickBot="1" x14ac:dyDescent="0.35">
      <c r="A12" s="4"/>
      <c r="B12" s="4"/>
      <c r="C12" s="4"/>
      <c r="D12" s="4"/>
      <c r="E12" s="4"/>
      <c r="F12" s="4"/>
      <c r="G12" s="4"/>
      <c r="H12" s="4"/>
      <c r="I12" s="4"/>
      <c r="J12" s="4" t="s">
        <v>47</v>
      </c>
      <c r="K12" s="4"/>
      <c r="L12" s="4"/>
      <c r="M12" s="4"/>
      <c r="N12" s="4"/>
      <c r="P12" s="4"/>
      <c r="Q12" s="4"/>
      <c r="R12" s="4"/>
      <c r="S12" s="4"/>
      <c r="T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ht="30" customHeight="1" thickBot="1" x14ac:dyDescent="0.35">
      <c r="A13" s="4"/>
      <c r="B13" s="4"/>
      <c r="C13" s="4"/>
      <c r="D13" s="4"/>
      <c r="E13" s="4"/>
      <c r="F13" s="4"/>
      <c r="G13" s="4"/>
      <c r="H13" s="4"/>
      <c r="I13" s="4"/>
      <c r="J13" s="28">
        <f>J10*$G$132*L10+J10*L10*G131</f>
        <v>0</v>
      </c>
      <c r="K13" s="4"/>
      <c r="L13" s="4"/>
      <c r="M13" s="4"/>
      <c r="N13" s="4"/>
      <c r="P13" s="4"/>
      <c r="Q13" s="4"/>
      <c r="R13" s="4"/>
      <c r="S13" s="4"/>
      <c r="T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ht="22.8" thickBot="1" x14ac:dyDescent="0.5">
      <c r="A14" s="4"/>
      <c r="B14" s="4"/>
      <c r="C14" s="4"/>
      <c r="D14" s="4"/>
      <c r="E14" s="4"/>
      <c r="F14" s="4"/>
      <c r="G14" s="4"/>
      <c r="H14" s="4"/>
      <c r="I14" s="4"/>
      <c r="J14" s="19"/>
      <c r="K14" s="4"/>
      <c r="L14" s="4"/>
      <c r="M14" s="4"/>
      <c r="N14" s="4"/>
      <c r="P14" s="4"/>
      <c r="Q14" s="4"/>
      <c r="R14" s="27" t="s">
        <v>51</v>
      </c>
      <c r="S14" s="4"/>
      <c r="T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ht="11.4" customHeight="1" thickTop="1" x14ac:dyDescent="0.3">
      <c r="A15" s="4"/>
      <c r="B15" s="4"/>
      <c r="C15" s="4"/>
      <c r="D15" s="4"/>
      <c r="E15" s="4"/>
      <c r="F15" s="4"/>
      <c r="G15" s="4"/>
      <c r="H15" s="4"/>
      <c r="I15" s="4"/>
      <c r="J15" s="19"/>
      <c r="K15" s="4"/>
      <c r="L15" s="4"/>
      <c r="M15" s="4"/>
      <c r="N15" s="4"/>
      <c r="P15" s="4"/>
      <c r="Q15" s="4"/>
      <c r="R15" s="35">
        <f>SUM(O10,O20)</f>
        <v>0</v>
      </c>
      <c r="S15" s="36"/>
      <c r="T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ht="16.2" customHeight="1" thickBot="1" x14ac:dyDescent="0.4">
      <c r="A16" s="4"/>
      <c r="B16" s="4"/>
      <c r="C16" s="4"/>
      <c r="D16" s="4"/>
      <c r="E16" s="4"/>
      <c r="F16" s="4"/>
      <c r="G16" s="4"/>
      <c r="H16" s="4"/>
      <c r="I16" s="20" t="s">
        <v>35</v>
      </c>
      <c r="J16" s="20"/>
      <c r="K16" s="4"/>
      <c r="L16" s="4"/>
      <c r="M16" s="4"/>
      <c r="N16" s="4"/>
      <c r="P16" s="4"/>
      <c r="Q16" s="4"/>
      <c r="R16" s="37"/>
      <c r="S16" s="38"/>
      <c r="T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ht="9.6" customHeight="1" thickTop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P17" s="4"/>
      <c r="Q17" s="4"/>
      <c r="R17" s="19"/>
      <c r="S17" s="4"/>
      <c r="T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ht="14.4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24" t="s">
        <v>19</v>
      </c>
      <c r="K18" s="4"/>
      <c r="L18" s="4"/>
      <c r="M18" s="4"/>
      <c r="N18" s="4"/>
      <c r="P18" s="4"/>
      <c r="Q18" s="4"/>
      <c r="R18" s="4"/>
      <c r="S18" s="4"/>
      <c r="T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ht="21" customHeight="1" thickBot="1" x14ac:dyDescent="0.35">
      <c r="A19" s="4"/>
      <c r="B19" s="4"/>
      <c r="C19" s="4"/>
      <c r="D19" s="4"/>
      <c r="E19" s="4"/>
      <c r="F19" s="4"/>
      <c r="G19" s="4"/>
      <c r="H19" s="4"/>
      <c r="I19" s="4"/>
      <c r="J19" s="30" t="s">
        <v>36</v>
      </c>
      <c r="K19" s="4"/>
      <c r="L19" s="4"/>
      <c r="M19" s="4"/>
      <c r="N19" s="4"/>
      <c r="O19" s="22" t="s">
        <v>52</v>
      </c>
      <c r="P19" s="4"/>
      <c r="Q19" s="4"/>
      <c r="R19" s="4"/>
      <c r="S19" s="4"/>
      <c r="T19" s="4"/>
      <c r="U19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6" ht="29.4" customHeight="1" thickBo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25" t="s">
        <v>20</v>
      </c>
      <c r="L20" s="25" t="s">
        <v>48</v>
      </c>
      <c r="M20" s="26" t="s">
        <v>54</v>
      </c>
      <c r="N20" s="4"/>
      <c r="O20" s="39">
        <f>SUM(G22:G105)</f>
        <v>0</v>
      </c>
      <c r="P20" s="40"/>
      <c r="Q20" s="4"/>
      <c r="R20" s="4"/>
      <c r="S20" s="4"/>
      <c r="T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ht="47.4" thickBot="1" x14ac:dyDescent="0.35">
      <c r="A21" s="10" t="s">
        <v>6</v>
      </c>
      <c r="B21" s="11" t="s">
        <v>7</v>
      </c>
      <c r="C21" s="11" t="s">
        <v>8</v>
      </c>
      <c r="D21" s="11" t="s">
        <v>9</v>
      </c>
      <c r="E21" s="16" t="s">
        <v>5</v>
      </c>
      <c r="F21" s="12" t="s">
        <v>29</v>
      </c>
      <c r="G21" s="9" t="s">
        <v>30</v>
      </c>
      <c r="H21" s="4"/>
      <c r="I21" s="4"/>
      <c r="J21" s="4"/>
      <c r="K21" s="31" t="s">
        <v>36</v>
      </c>
      <c r="L21" s="32" t="s">
        <v>36</v>
      </c>
      <c r="M21" s="33"/>
      <c r="N21" s="4"/>
      <c r="P21" s="4"/>
      <c r="Q21" s="4"/>
      <c r="R21" s="4"/>
      <c r="S21" s="4"/>
      <c r="T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46.8" customHeight="1" thickBot="1" x14ac:dyDescent="0.6">
      <c r="A2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2" s="14" t="b">
        <f>IF(L21=$F$108,$G$108,IF(L21=$F$109,$G$109,IF(L21=$F$110,$G$110,IF(L21=$F$111,$G$111,IF(L21=$F$112,$G$112,IF(L21=$F$113,$G$113,IF(L21=$F$114,$G$114,IF(L21=$F$115,$G$115,IF(L21=$F$116,$G$116,IF(L21=$F$117,$G$117,IF(L21=$F$119,$G$119,IF(L21=$F$118,$G$118))))))))))))</f>
        <v>0</v>
      </c>
      <c r="D22" s="14" t="b">
        <f>IF(L21=$F$108,$H$108,IF(L21=$F$109,$H$109,IF(L21=$F$110,$H$110,IF(L21=$F$111,$H$111,IF(L21=$F$112,$H$112,IF(L21=$F$113,$H$113,IF(L21=$F$114,$H$114,IF(L21=$F$115,$H$115,IF(L21=$F$116,$H$116,IF(L21=$F$117,$H$117,IF(L21=$F$119,$H$119,IF(L21=$F$118,$H$118))))))))))))</f>
        <v>0</v>
      </c>
      <c r="E22" s="17">
        <f>6371*ACOS(COS(RADIANS(90-A22))*COS(RADIANS(90-C22))+SIN(RADIANS(90-A22))*SIN(RADIANS(90-C22))*COS(RADIANS(B22-D22)))</f>
        <v>0</v>
      </c>
      <c r="F22" s="15" t="b">
        <f t="shared" ref="F22:F61" si="0">IF(K21=$F$122,$G$122,IF(K21=$F$123,$G$123,IF(K21=$F$124,$G$124,IF(K21=$F$125,$G$125,IF(K21=$F$126,$G$126,IF(K21=$F$127,$G$127,IF(K21=$F$128,$G$128)))))))</f>
        <v>0</v>
      </c>
      <c r="G22" s="18">
        <f>IF(L21="Escull una opció",0,E22*F22*M21)</f>
        <v>0</v>
      </c>
      <c r="H22" s="4"/>
      <c r="I22" s="4"/>
      <c r="J22" s="4"/>
      <c r="K22" s="31" t="s">
        <v>36</v>
      </c>
      <c r="L22" s="32" t="s">
        <v>36</v>
      </c>
      <c r="M22" s="33"/>
      <c r="N22" s="4"/>
      <c r="P22" s="4"/>
      <c r="Q22" s="29" t="s">
        <v>49</v>
      </c>
      <c r="R22" s="4"/>
      <c r="S22" s="4"/>
      <c r="T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1:46" ht="46.8" customHeight="1" thickBot="1" x14ac:dyDescent="0.35">
      <c r="A2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3" s="14" t="b">
        <f>IF(L22=$F$108,$G$108,IF(L22=$F$109,$G$109,IF(L22=$F$110,$G$110,IF(L22=$F$111,$G$111,IF(L22=$F$112,$G$112,IF(L22=$F$113,$G$113,IF(L22=$F$114,$G$114,IF(L22=$F$115,$G$115,IF(L22=$F$116,$G$116,IF(L22=$F$117,$G$117,IF(L22=$F$119,$G$119,IF(L22=$F$118,$G$118))))))))))))</f>
        <v>0</v>
      </c>
      <c r="D23" s="14" t="b">
        <f>IF(L22=$F$108,$H$108,IF(L22=$F$109,$H$109,IF(L22=$F$110,$H$110,IF(L22=$F$111,$H$111,IF(L22=$F$112,$H$112,IF(L22=$F$113,$H$113,IF(L22=$F$114,$H$114,IF(L22=$F$115,$H$115,IF(L22=$F$116,$H$116,IF(L22=$F$117,$H$117,IF(L22=$F$119,$H$119,IF(L22=$F$118,$H$118))))))))))))</f>
        <v>0</v>
      </c>
      <c r="E23" s="17">
        <f t="shared" ref="E23:E60" si="1">6371*ACOS(COS(RADIANS(90-A23))*COS(RADIANS(90-C23))+SIN(RADIANS(90-A23))*SIN(RADIANS(90-C23))*COS(RADIANS(B23-D23)))</f>
        <v>0</v>
      </c>
      <c r="F23" s="15" t="b">
        <f t="shared" si="0"/>
        <v>0</v>
      </c>
      <c r="G23" s="18">
        <f t="shared" ref="G23:G60" si="2">IF(L22="Escull una opció",0,E23*F23*M22)</f>
        <v>0</v>
      </c>
      <c r="H23" s="4"/>
      <c r="I23" s="4"/>
      <c r="J23" s="4"/>
      <c r="K23" s="31" t="s">
        <v>36</v>
      </c>
      <c r="L23" s="32" t="s">
        <v>36</v>
      </c>
      <c r="M23" s="33"/>
      <c r="N23" s="4"/>
      <c r="P23" s="4"/>
      <c r="Q23" s="4"/>
      <c r="R23" s="4"/>
      <c r="T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1:46" ht="46.8" customHeight="1" thickBot="1" x14ac:dyDescent="0.35">
      <c r="A2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4" s="14" t="b">
        <f>IF(L23=$F$108,$G$108,IF(L23=$F$109,$G$109,IF(L23=$F$110,$G$110,IF(L23=$F$111,$G$111,IF(L23=$F$112,$G$112,IF(L23=$F$113,$G$113,IF(L23=$F$114,$G$114,IF(L23=$F$115,$G$115,IF(L23=$F$116,$G$116,IF(L23=$F$117,$G$117,IF(L23=$F$119,$G$119,IF(L23=$F$118,$G$118))))))))))))</f>
        <v>0</v>
      </c>
      <c r="D24" s="14" t="b">
        <f>IF(L23=$F$108,$H$108,IF(L23=$F$109,$H$109,IF(L23=$F$110,$H$110,IF(L23=$F$111,$H$111,IF(L23=$F$112,$H$112,IF(L23=$F$113,$H$113,IF(L23=$F$114,$H$114,IF(L23=$F$115,$H$115,IF(L23=$F$116,$H$116,IF(L23=$F$117,$H$117,IF(L23=$F$119,$H$119,IF(L23=$F$118,$H$118))))))))))))</f>
        <v>0</v>
      </c>
      <c r="E24" s="17">
        <f t="shared" si="1"/>
        <v>0</v>
      </c>
      <c r="F24" s="15" t="b">
        <f t="shared" si="0"/>
        <v>0</v>
      </c>
      <c r="G24" s="18">
        <f t="shared" si="2"/>
        <v>0</v>
      </c>
      <c r="H24" s="4"/>
      <c r="I24" s="4"/>
      <c r="J24" s="4"/>
      <c r="K24" s="31" t="s">
        <v>36</v>
      </c>
      <c r="L24" s="32" t="s">
        <v>36</v>
      </c>
      <c r="M24" s="33"/>
      <c r="N24" s="4"/>
      <c r="P24" s="4"/>
      <c r="R24" s="4"/>
      <c r="S24" s="4"/>
      <c r="T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1:46" ht="47.4" customHeight="1" thickBot="1" x14ac:dyDescent="0.35">
      <c r="A2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5" s="14" t="b">
        <f>IF(L24=$F$108,$G$108,IF(L24=$F$109,$G$109,IF(L24=$F$110,$G$110,IF(L24=$F$111,$G$111,IF(L24=$F$112,$G$112,IF(L24=$F$113,$G$113,IF(L24=$F$114,$G$114,IF(L24=$F$115,$G$115,IF(L24=$F$116,$G$116,IF(L24=$F$117,$G$117,IF(L24=$F$119,$G$119,IF(L24=$F$118,$G$118))))))))))))</f>
        <v>0</v>
      </c>
      <c r="D25" s="14" t="b">
        <f>IF(L24=$F$108,$H$108,IF(L24=$F$109,$H$109,IF(L24=$F$110,$H$110,IF(L24=$F$111,$H$111,IF(L24=$F$112,$H$112,IF(L24=$F$113,$H$113,IF(L24=$F$114,$H$114,IF(L24=$F$115,$H$115,IF(L24=$F$116,$H$116,IF(L24=$F$117,$H$117,IF(L24=$F$119,$H$119,IF(L24=$F$118,$H$118))))))))))))</f>
        <v>0</v>
      </c>
      <c r="E25" s="17">
        <f t="shared" si="1"/>
        <v>0</v>
      </c>
      <c r="F25" s="15" t="b">
        <f t="shared" si="0"/>
        <v>0</v>
      </c>
      <c r="G25" s="18">
        <f t="shared" si="2"/>
        <v>0</v>
      </c>
      <c r="H25" s="4"/>
      <c r="I25" s="4"/>
      <c r="J25" s="4"/>
      <c r="K25" s="31" t="s">
        <v>36</v>
      </c>
      <c r="L25" s="32" t="s">
        <v>36</v>
      </c>
      <c r="M25" s="33"/>
      <c r="N25" s="4"/>
      <c r="P25" s="4"/>
      <c r="Q25" s="4"/>
      <c r="R25" s="4"/>
      <c r="S25" s="4"/>
      <c r="T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1:46" ht="48" customHeight="1" thickBot="1" x14ac:dyDescent="0.35">
      <c r="A2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6" s="14" t="b">
        <f>IF(L25=$F$108,$G$108,IF(L25=$F$109,$G$109,IF(L25=$F$110,$G$110,IF(L25=$F$111,$G$111,IF(L25=$F$112,$G$112,IF(L25=$F$113,$G$113,IF(L25=$F$114,$G$114,IF(L25=$F$115,$G$115,IF(L25=$F$116,$G$116,IF(L25=$F$117,$G$117,IF(L25=$F$119,$G$119,IF(L25=$F$118,$G$118))))))))))))</f>
        <v>0</v>
      </c>
      <c r="D26" s="14" t="b">
        <f>IF(L25=$F$108,$H$108,IF(L25=$F$109,$H$109,IF(L25=$F$110,$H$110,IF(L25=$F$111,$H$111,IF(L25=$F$112,$H$112,IF(L25=$F$113,$H$113,IF(L25=$F$114,$H$114,IF(L25=$F$115,$H$115,IF(L25=$F$116,$H$116,IF(L25=$F$117,$H$117,IF(L25=$F$119,$H$119,IF(L25=$F$118,$H$118))))))))))))</f>
        <v>0</v>
      </c>
      <c r="E26" s="17">
        <f t="shared" si="1"/>
        <v>0</v>
      </c>
      <c r="F26" s="15" t="b">
        <f t="shared" si="0"/>
        <v>0</v>
      </c>
      <c r="G26" s="18">
        <f t="shared" si="2"/>
        <v>0</v>
      </c>
      <c r="H26" s="4"/>
      <c r="I26" s="4"/>
      <c r="J26" s="4"/>
      <c r="K26" s="31" t="s">
        <v>36</v>
      </c>
      <c r="L26" s="32" t="s">
        <v>36</v>
      </c>
      <c r="M26" s="33"/>
      <c r="N26" s="4"/>
      <c r="P26" s="4"/>
      <c r="Q26" s="4"/>
      <c r="R26" s="4"/>
      <c r="S26" s="4"/>
      <c r="T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ht="47.4" customHeight="1" thickBot="1" x14ac:dyDescent="0.35">
      <c r="A2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7" s="14" t="b">
        <f>IF(L26=$F$108,$G$108,IF(L26=$F$109,$G$109,IF(L26=$F$110,$G$110,IF(L26=$F$111,$G$111,IF(L26=$F$112,$G$112,IF(L26=$F$113,$G$113,IF(L26=$F$114,$G$114,IF(L26=$F$115,$G$115,IF(L26=$F$116,$G$116,IF(L26=$F$117,$G$117,IF(L26=$F$119,$G$119,IF(L26=$F$118,$G$118))))))))))))</f>
        <v>0</v>
      </c>
      <c r="D27" s="14" t="b">
        <f>IF(L26=$F$108,$H$108,IF(L26=$F$109,$H$109,IF(L26=$F$110,$H$110,IF(L26=$F$111,$H$111,IF(L26=$F$112,$H$112,IF(L26=$F$113,$H$113,IF(L26=$F$114,$H$114,IF(L26=$F$115,$H$115,IF(L26=$F$116,$H$116,IF(L26=$F$117,$H$117,IF(L26=$F$119,$H$119,IF(L26=$F$118,$H$118))))))))))))</f>
        <v>0</v>
      </c>
      <c r="E27" s="17">
        <f t="shared" si="1"/>
        <v>0</v>
      </c>
      <c r="F27" s="15" t="b">
        <f t="shared" si="0"/>
        <v>0</v>
      </c>
      <c r="G27" s="18">
        <f t="shared" si="2"/>
        <v>0</v>
      </c>
      <c r="H27" s="4"/>
      <c r="I27" s="4"/>
      <c r="J27" s="4"/>
      <c r="K27" s="31" t="s">
        <v>36</v>
      </c>
      <c r="L27" s="32" t="s">
        <v>36</v>
      </c>
      <c r="M27" s="33"/>
      <c r="N27" s="4"/>
      <c r="P27" s="4"/>
      <c r="Q27" s="4"/>
      <c r="R27" s="4"/>
      <c r="T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ht="46.8" customHeight="1" thickBot="1" x14ac:dyDescent="0.35">
      <c r="A2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8" s="14" t="b">
        <f>IF(L27=$F$108,$G$108,IF(L27=$F$109,$G$109,IF(L27=$F$110,$G$110,IF(L27=$F$111,$G$111,IF(L27=$F$112,$G$112,IF(L27=$F$113,$G$113,IF(L27=$F$114,$G$114,IF(L27=$F$115,$G$115,IF(L27=$F$116,$G$116,IF(L27=$F$117,$G$117,IF(L27=$F$119,$G$119,IF(L27=$F$118,$G$118))))))))))))</f>
        <v>0</v>
      </c>
      <c r="D28" s="14" t="b">
        <f>IF(L27=$F$108,$H$108,IF(L27=$F$109,$H$109,IF(L27=$F$110,$H$110,IF(L27=$F$111,$H$111,IF(L27=$F$112,$H$112,IF(L27=$F$113,$H$113,IF(L27=$F$114,$H$114,IF(L27=$F$115,$H$115,IF(L27=$F$116,$H$116,IF(L27=$F$117,$H$117,IF(L27=$F$119,$H$119,IF(L27=$F$118,$H$118))))))))))))</f>
        <v>0</v>
      </c>
      <c r="E28" s="17">
        <f t="shared" si="1"/>
        <v>0</v>
      </c>
      <c r="F28" s="15" t="b">
        <f t="shared" si="0"/>
        <v>0</v>
      </c>
      <c r="G28" s="18">
        <f t="shared" si="2"/>
        <v>0</v>
      </c>
      <c r="H28" s="4"/>
      <c r="I28" s="4"/>
      <c r="J28" s="4"/>
      <c r="K28" s="31" t="s">
        <v>36</v>
      </c>
      <c r="L28" s="32" t="s">
        <v>36</v>
      </c>
      <c r="M28" s="33"/>
      <c r="N28" s="4"/>
      <c r="P28" s="4"/>
      <c r="Q28" s="4"/>
      <c r="R28" s="4"/>
      <c r="S28" s="4"/>
      <c r="T28" s="4"/>
      <c r="X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1:46" ht="47.4" customHeight="1" thickBot="1" x14ac:dyDescent="0.35">
      <c r="A2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2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29" s="14" t="b">
        <f>IF(L28=$F$108,$G$108,IF(L28=$F$109,$G$109,IF(L28=$F$110,$G$110,IF(L28=$F$111,$G$111,IF(L28=$F$112,$G$112,IF(L28=$F$113,$G$113,IF(L28=$F$114,$G$114,IF(L28=$F$115,$G$115,IF(L28=$F$116,$G$116,IF(L28=$F$117,$G$117,IF(L28=$F$119,$G$119,IF(L28=$F$118,$G$118))))))))))))</f>
        <v>0</v>
      </c>
      <c r="D29" s="14" t="b">
        <f>IF(L28=$F$108,$H$108,IF(L28=$F$109,$H$109,IF(L28=$F$110,$H$110,IF(L28=$F$111,$H$111,IF(L28=$F$112,$H$112,IF(L28=$F$113,$H$113,IF(L28=$F$114,$H$114,IF(L28=$F$115,$H$115,IF(L28=$F$116,$H$116,IF(L28=$F$117,$H$117,IF(L28=$F$119,$H$119,IF(L28=$F$118,$H$118))))))))))))</f>
        <v>0</v>
      </c>
      <c r="E29" s="17">
        <f t="shared" si="1"/>
        <v>0</v>
      </c>
      <c r="F29" s="15" t="b">
        <f t="shared" si="0"/>
        <v>0</v>
      </c>
      <c r="G29" s="18">
        <f t="shared" si="2"/>
        <v>0</v>
      </c>
      <c r="H29" s="4"/>
      <c r="I29" s="4"/>
      <c r="J29" s="4"/>
      <c r="K29" s="31" t="s">
        <v>36</v>
      </c>
      <c r="L29" s="32" t="s">
        <v>36</v>
      </c>
      <c r="M29" s="33"/>
      <c r="N29" s="4"/>
      <c r="P29" s="4"/>
      <c r="Q29" s="4"/>
      <c r="R29" s="4"/>
      <c r="S29" s="4"/>
      <c r="T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ht="47.4" customHeight="1" thickBot="1" x14ac:dyDescent="0.35">
      <c r="A3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0" s="14" t="b">
        <f>IF(L29=$F$108,$G$108,IF(L29=$F$109,$G$109,IF(L29=$F$110,$G$110,IF(L29=$F$111,$G$111,IF(L29=$F$112,$G$112,IF(L29=$F$113,$G$113,IF(L29=$F$114,$G$114,IF(L29=$F$115,$G$115,IF(L29=$F$116,$G$116,IF(L29=$F$117,$G$117,IF(L29=$F$119,$G$119,IF(L29=$F$118,$G$118))))))))))))</f>
        <v>0</v>
      </c>
      <c r="D30" s="14" t="b">
        <f>IF(L29=$F$108,$H$108,IF(L29=$F$109,$H$109,IF(L29=$F$110,$H$110,IF(L29=$F$111,$H$111,IF(L29=$F$112,$H$112,IF(L29=$F$113,$H$113,IF(L29=$F$114,$H$114,IF(L29=$F$115,$H$115,IF(L29=$F$116,$H$116,IF(L29=$F$117,$H$117,IF(L29=$F$119,$H$119,IF(L29=$F$118,$H$118))))))))))))</f>
        <v>0</v>
      </c>
      <c r="E30" s="17">
        <f t="shared" si="1"/>
        <v>0</v>
      </c>
      <c r="F30" s="15" t="b">
        <f t="shared" si="0"/>
        <v>0</v>
      </c>
      <c r="G30" s="18">
        <f t="shared" si="2"/>
        <v>0</v>
      </c>
      <c r="H30" s="4"/>
      <c r="I30" s="4"/>
      <c r="J30" s="4"/>
      <c r="K30" s="31" t="s">
        <v>36</v>
      </c>
      <c r="L30" s="32" t="s">
        <v>36</v>
      </c>
      <c r="M30" s="33"/>
      <c r="N30" s="4"/>
      <c r="P30" s="4"/>
      <c r="Q30" s="4"/>
      <c r="R30" s="4"/>
      <c r="S30" s="4"/>
      <c r="T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1:46" ht="47.4" customHeight="1" thickBot="1" x14ac:dyDescent="0.35">
      <c r="A31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1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1" s="14" t="b">
        <f>IF(L30=$F$108,$G$108,IF(L30=$F$109,$G$109,IF(L30=$F$110,$G$110,IF(L30=$F$111,$G$111,IF(L30=$F$112,$G$112,IF(L30=$F$113,$G$113,IF(L30=$F$114,$G$114,IF(L30=$F$115,$G$115,IF(L30=$F$116,$G$116,IF(L30=$F$117,$G$117,IF(L30=$F$119,$G$119,IF(L30=$F$118,$G$118))))))))))))</f>
        <v>0</v>
      </c>
      <c r="D31" s="14" t="b">
        <f>IF(L30=$F$108,$H$108,IF(L30=$F$109,$H$109,IF(L30=$F$110,$H$110,IF(L30=$F$111,$H$111,IF(L30=$F$112,$H$112,IF(L30=$F$113,$H$113,IF(L30=$F$114,$H$114,IF(L30=$F$115,$H$115,IF(L30=$F$116,$H$116,IF(L30=$F$117,$H$117,IF(L30=$F$119,$H$119,IF(L30=$F$118,$H$118))))))))))))</f>
        <v>0</v>
      </c>
      <c r="E31" s="17">
        <f t="shared" si="1"/>
        <v>0</v>
      </c>
      <c r="F31" s="15" t="b">
        <f t="shared" si="0"/>
        <v>0</v>
      </c>
      <c r="G31" s="18">
        <f t="shared" si="2"/>
        <v>0</v>
      </c>
      <c r="H31" s="4"/>
      <c r="I31" s="4"/>
      <c r="J31" s="4"/>
      <c r="K31" s="31" t="s">
        <v>36</v>
      </c>
      <c r="L31" s="32" t="s">
        <v>36</v>
      </c>
      <c r="M31" s="33"/>
      <c r="N31" s="4"/>
      <c r="P31" s="4"/>
      <c r="Q31" s="4"/>
      <c r="R31" s="4"/>
      <c r="S31" s="4"/>
      <c r="T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46" ht="46.8" customHeight="1" thickBot="1" x14ac:dyDescent="0.35">
      <c r="A3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2" s="14" t="b">
        <f>IF(L31=$F$108,$G$108,IF(L31=$F$109,$G$109,IF(L31=$F$110,$G$110,IF(L31=$F$111,$G$111,IF(L31=$F$112,$G$112,IF(L31=$F$113,$G$113,IF(L31=$F$114,$G$114,IF(L31=$F$115,$G$115,IF(L31=$F$116,$G$116,IF(L31=$F$117,$G$117,IF(L31=$F$119,$G$119,IF(L31=$F$118,$G$118))))))))))))</f>
        <v>0</v>
      </c>
      <c r="D32" s="14" t="b">
        <f>IF(L31=$F$108,$H$108,IF(L31=$F$109,$H$109,IF(L31=$F$110,$H$110,IF(L31=$F$111,$H$111,IF(L31=$F$112,$H$112,IF(L31=$F$113,$H$113,IF(L31=$F$114,$H$114,IF(L31=$F$115,$H$115,IF(L31=$F$116,$H$116,IF(L31=$F$117,$H$117,IF(L31=$F$119,$H$119,IF(L31=$F$118,$H$118))))))))))))</f>
        <v>0</v>
      </c>
      <c r="E32" s="17">
        <f t="shared" si="1"/>
        <v>0</v>
      </c>
      <c r="F32" s="15" t="b">
        <f t="shared" si="0"/>
        <v>0</v>
      </c>
      <c r="G32" s="18">
        <f t="shared" si="2"/>
        <v>0</v>
      </c>
      <c r="H32" s="4"/>
      <c r="I32" s="4"/>
      <c r="J32" s="4"/>
      <c r="K32" s="31" t="s">
        <v>36</v>
      </c>
      <c r="L32" s="32" t="s">
        <v>36</v>
      </c>
      <c r="M32" s="33"/>
      <c r="N32" s="4"/>
      <c r="P32" s="4"/>
      <c r="Q32" s="4"/>
      <c r="R32" s="4"/>
      <c r="S32" s="4"/>
      <c r="T32" s="4"/>
      <c r="W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120" ht="48" customHeight="1" thickBot="1" x14ac:dyDescent="0.35">
      <c r="A3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3" s="14" t="b">
        <f>IF(L32=$F$108,$G$108,IF(L32=$F$109,$G$109,IF(L32=$F$110,$G$110,IF(L32=$F$111,$G$111,IF(L32=$F$112,$G$112,IF(L32=$F$113,$G$113,IF(L32=$F$114,$G$114,IF(L32=$F$115,$G$115,IF(L32=$F$116,$G$116,IF(L32=$F$117,$G$117,IF(L32=$F$119,$G$119,IF(L32=$F$118,$G$118))))))))))))</f>
        <v>0</v>
      </c>
      <c r="D33" s="14" t="b">
        <f>IF(L32=$F$108,$H$108,IF(L32=$F$109,$H$109,IF(L32=$F$110,$H$110,IF(L32=$F$111,$H$111,IF(L32=$F$112,$H$112,IF(L32=$F$113,$H$113,IF(L32=$F$114,$H$114,IF(L32=$F$115,$H$115,IF(L32=$F$116,$H$116,IF(L32=$F$117,$H$117,IF(L32=$F$119,$H$119,IF(L32=$F$118,$H$118))))))))))))</f>
        <v>0</v>
      </c>
      <c r="E33" s="17">
        <f t="shared" si="1"/>
        <v>0</v>
      </c>
      <c r="F33" s="15" t="b">
        <f t="shared" si="0"/>
        <v>0</v>
      </c>
      <c r="G33" s="18">
        <f t="shared" si="2"/>
        <v>0</v>
      </c>
      <c r="H33" s="4"/>
      <c r="I33" s="4"/>
      <c r="J33" s="4"/>
      <c r="K33" s="31" t="s">
        <v>36</v>
      </c>
      <c r="L33" s="32" t="s">
        <v>36</v>
      </c>
      <c r="M33" s="33"/>
      <c r="N33" s="4"/>
      <c r="P33" s="4"/>
      <c r="Q33" s="4"/>
      <c r="R33" s="4"/>
      <c r="S33" s="4"/>
      <c r="T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120" ht="48" customHeight="1" thickBot="1" x14ac:dyDescent="0.35">
      <c r="A3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4" s="14" t="b">
        <f>IF(L33=$F$108,$G$108,IF(L33=$F$109,$G$109,IF(L33=$F$110,$G$110,IF(L33=$F$111,$G$111,IF(L33=$F$112,$G$112,IF(L33=$F$113,$G$113,IF(L33=$F$114,$G$114,IF(L33=$F$115,$G$115,IF(L33=$F$116,$G$116,IF(L33=$F$117,$G$117,IF(L33=$F$119,$G$119,IF(L33=$F$118,$G$118))))))))))))</f>
        <v>0</v>
      </c>
      <c r="D34" s="14" t="b">
        <f>IF(L33=$F$108,$H$108,IF(L33=$F$109,$H$109,IF(L33=$F$110,$H$110,IF(L33=$F$111,$H$111,IF(L33=$F$112,$H$112,IF(L33=$F$113,$H$113,IF(L33=$F$114,$H$114,IF(L33=$F$115,$H$115,IF(L33=$F$116,$H$116,IF(L33=$F$117,$H$117,IF(L33=$F$119,$H$119,IF(L33=$F$118,$H$118))))))))))))</f>
        <v>0</v>
      </c>
      <c r="E34" s="17">
        <f t="shared" si="1"/>
        <v>0</v>
      </c>
      <c r="F34" s="15" t="b">
        <f t="shared" si="0"/>
        <v>0</v>
      </c>
      <c r="G34" s="18">
        <f t="shared" si="2"/>
        <v>0</v>
      </c>
      <c r="H34" s="4"/>
      <c r="I34" s="4"/>
      <c r="J34" s="4"/>
      <c r="K34" s="31" t="s">
        <v>36</v>
      </c>
      <c r="L34" s="32" t="s">
        <v>36</v>
      </c>
      <c r="M34" s="33"/>
      <c r="N34" s="4"/>
      <c r="P34" s="4"/>
      <c r="Q34" s="4"/>
      <c r="R34" s="4"/>
      <c r="S34" s="4"/>
      <c r="T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120" s="4" customFormat="1" ht="47.4" customHeight="1" thickBot="1" x14ac:dyDescent="0.35">
      <c r="A3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5" s="14" t="b">
        <f>IF(L34=$F$108,$G$108,IF(L34=$F$109,$G$109,IF(L34=$F$110,$G$110,IF(L34=$F$111,$G$111,IF(L34=$F$112,$G$112,IF(L34=$F$113,$G$113,IF(L34=$F$114,$G$114,IF(L34=$F$115,$G$115,IF(L34=$F$116,$G$116,IF(L34=$F$117,$G$117,IF(L34=$F$119,$G$119,IF(L34=$F$118,$G$118))))))))))))</f>
        <v>0</v>
      </c>
      <c r="D35" s="14" t="b">
        <f>IF(L34=$F$108,$H$108,IF(L34=$F$109,$H$109,IF(L34=$F$110,$H$110,IF(L34=$F$111,$H$111,IF(L34=$F$112,$H$112,IF(L34=$F$113,$H$113,IF(L34=$F$114,$H$114,IF(L34=$F$115,$H$115,IF(L34=$F$116,$H$116,IF(L34=$F$117,$H$117,IF(L34=$F$119,$H$119,IF(L34=$F$118,$H$118))))))))))))</f>
        <v>0</v>
      </c>
      <c r="E35" s="17">
        <f t="shared" si="1"/>
        <v>0</v>
      </c>
      <c r="F35" s="15" t="b">
        <f t="shared" si="0"/>
        <v>0</v>
      </c>
      <c r="G35" s="18">
        <f t="shared" si="2"/>
        <v>0</v>
      </c>
      <c r="K35" s="31" t="s">
        <v>36</v>
      </c>
      <c r="L35" s="32" t="s">
        <v>36</v>
      </c>
      <c r="M35" s="33"/>
    </row>
    <row r="36" spans="1:120" ht="51.75" customHeight="1" thickBot="1" x14ac:dyDescent="0.35">
      <c r="A3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6" s="14" t="b">
        <f>IF(L35=$F$108,$G$108,IF(L35=$F$109,$G$109,IF(L35=$F$110,$G$110,IF(L35=$F$111,$G$111,IF(L35=$F$112,$G$112,IF(L35=$F$113,$G$113,IF(L35=$F$114,$G$114,IF(L35=$F$115,$G$115,IF(L35=$F$116,$G$116,IF(L35=$F$117,$G$117,IF(L35=$F$119,$G$119,IF(L35=$F$118,$G$118))))))))))))</f>
        <v>0</v>
      </c>
      <c r="D36" s="14" t="b">
        <f>IF(L35=$F$108,$H$108,IF(L35=$F$109,$H$109,IF(L35=$F$110,$H$110,IF(L35=$F$111,$H$111,IF(L35=$F$112,$H$112,IF(L35=$F$113,$H$113,IF(L35=$F$114,$H$114,IF(L35=$F$115,$H$115,IF(L35=$F$116,$H$116,IF(L35=$F$117,$H$117,IF(L35=$F$119,$H$119,IF(L35=$F$118,$H$118))))))))))))</f>
        <v>0</v>
      </c>
      <c r="E36" s="17">
        <f t="shared" si="1"/>
        <v>0</v>
      </c>
      <c r="F36" s="15" t="b">
        <f t="shared" si="0"/>
        <v>0</v>
      </c>
      <c r="G36" s="18">
        <f t="shared" si="2"/>
        <v>0</v>
      </c>
      <c r="H36" s="4"/>
      <c r="I36" s="4"/>
      <c r="J36" s="4"/>
      <c r="K36" s="31" t="s">
        <v>36</v>
      </c>
      <c r="L36" s="32" t="s">
        <v>36</v>
      </c>
      <c r="M36" s="33"/>
      <c r="N36" s="4"/>
      <c r="P36" s="4"/>
      <c r="Q36" s="4"/>
      <c r="R36" s="4"/>
      <c r="S36" s="4"/>
      <c r="T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</row>
    <row r="37" spans="1:120" ht="51.75" customHeight="1" thickBot="1" x14ac:dyDescent="0.35">
      <c r="A3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7" s="14" t="b">
        <f>IF(L36=$F$108,$G$108,IF(L36=$F$109,$G$109,IF(L36=$F$110,$G$110,IF(L36=$F$111,$G$111,IF(L36=$F$112,$G$112,IF(L36=$F$113,$G$113,IF(L36=$F$114,$G$114,IF(L36=$F$115,$G$115,IF(L36=$F$116,$G$116,IF(L36=$F$117,$G$117,IF(L36=$F$119,$G$119,IF(L36=$F$118,$G$118))))))))))))</f>
        <v>0</v>
      </c>
      <c r="D37" s="14" t="b">
        <f>IF(L36=$F$108,$H$108,IF(L36=$F$109,$H$109,IF(L36=$F$110,$H$110,IF(L36=$F$111,$H$111,IF(L36=$F$112,$H$112,IF(L36=$F$113,$H$113,IF(L36=$F$114,$H$114,IF(L36=$F$115,$H$115,IF(L36=$F$116,$H$116,IF(L36=$F$117,$H$117,IF(L36=$F$119,$H$119,IF(L36=$F$118,$H$118))))))))))))</f>
        <v>0</v>
      </c>
      <c r="E37" s="17">
        <f t="shared" si="1"/>
        <v>0</v>
      </c>
      <c r="F37" s="15" t="b">
        <f t="shared" si="0"/>
        <v>0</v>
      </c>
      <c r="G37" s="18">
        <f t="shared" si="2"/>
        <v>0</v>
      </c>
      <c r="H37" s="4"/>
      <c r="I37" s="4"/>
      <c r="J37" s="4"/>
      <c r="K37" s="31" t="s">
        <v>36</v>
      </c>
      <c r="L37" s="32" t="s">
        <v>36</v>
      </c>
      <c r="M37" s="33"/>
      <c r="N37" s="4"/>
      <c r="P37" s="4"/>
      <c r="Q37" s="4"/>
      <c r="R37" s="4"/>
      <c r="S37" s="4"/>
      <c r="T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</row>
    <row r="38" spans="1:120" s="4" customFormat="1" ht="46.8" customHeight="1" thickBot="1" x14ac:dyDescent="0.35">
      <c r="A3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8" s="14" t="b">
        <f>IF(L37=$F$108,$G$108,IF(L37=$F$109,$G$109,IF(L37=$F$110,$G$110,IF(L37=$F$111,$G$111,IF(L37=$F$112,$G$112,IF(L37=$F$113,$G$113,IF(L37=$F$114,$G$114,IF(L37=$F$115,$G$115,IF(L37=$F$116,$G$116,IF(L37=$F$117,$G$117,IF(L37=$F$119,$G$119,IF(L37=$F$118,$G$118))))))))))))</f>
        <v>0</v>
      </c>
      <c r="D38" s="14" t="b">
        <f>IF(L37=$F$108,$H$108,IF(L37=$F$109,$H$109,IF(L37=$F$110,$H$110,IF(L37=$F$111,$H$111,IF(L37=$F$112,$H$112,IF(L37=$F$113,$H$113,IF(L37=$F$114,$H$114,IF(L37=$F$115,$H$115,IF(L37=$F$116,$H$116,IF(L37=$F$117,$H$117,IF(L37=$F$119,$H$119,IF(L37=$F$118,$H$118))))))))))))</f>
        <v>0</v>
      </c>
      <c r="E38" s="17">
        <f t="shared" si="1"/>
        <v>0</v>
      </c>
      <c r="F38" s="15" t="b">
        <f t="shared" si="0"/>
        <v>0</v>
      </c>
      <c r="G38" s="18">
        <f t="shared" si="2"/>
        <v>0</v>
      </c>
      <c r="J38" s="19"/>
      <c r="K38" s="31" t="s">
        <v>36</v>
      </c>
      <c r="L38" s="32" t="s">
        <v>36</v>
      </c>
      <c r="M38" s="33"/>
    </row>
    <row r="39" spans="1:120" s="4" customFormat="1" ht="46.8" customHeight="1" thickBot="1" x14ac:dyDescent="0.35">
      <c r="A3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3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39" s="14" t="b">
        <f>IF(L38=$F$108,$G$108,IF(L38=$F$109,$G$109,IF(L38=$F$110,$G$110,IF(L38=$F$111,$G$111,IF(L38=$F$112,$G$112,IF(L38=$F$113,$G$113,IF(L38=$F$114,$G$114,IF(L38=$F$115,$G$115,IF(L38=$F$116,$G$116,IF(L38=$F$117,$G$117,IF(L38=$F$119,$G$119,IF(L38=$F$118,$G$118))))))))))))</f>
        <v>0</v>
      </c>
      <c r="D39" s="14" t="b">
        <f>IF(L38=$F$108,$H$108,IF(L38=$F$109,$H$109,IF(L38=$F$110,$H$110,IF(L38=$F$111,$H$111,IF(L38=$F$112,$H$112,IF(L38=$F$113,$H$113,IF(L38=$F$114,$H$114,IF(L38=$F$115,$H$115,IF(L38=$F$116,$H$116,IF(L38=$F$117,$H$117,IF(L38=$F$119,$H$119,IF(L38=$F$118,$H$118))))))))))))</f>
        <v>0</v>
      </c>
      <c r="E39" s="17">
        <f t="shared" si="1"/>
        <v>0</v>
      </c>
      <c r="F39" s="15" t="b">
        <f t="shared" si="0"/>
        <v>0</v>
      </c>
      <c r="G39" s="18">
        <f t="shared" si="2"/>
        <v>0</v>
      </c>
      <c r="J39" s="19"/>
      <c r="K39" s="31" t="s">
        <v>36</v>
      </c>
      <c r="L39" s="32" t="s">
        <v>36</v>
      </c>
      <c r="M39" s="33"/>
    </row>
    <row r="40" spans="1:120" s="4" customFormat="1" ht="46.8" customHeight="1" thickBot="1" x14ac:dyDescent="0.35">
      <c r="A4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0" s="14" t="b">
        <f>IF(L39=$F$108,$G$108,IF(L39=$F$109,$G$109,IF(L39=$F$110,$G$110,IF(L39=$F$111,$G$111,IF(L39=$F$112,$G$112,IF(L39=$F$113,$G$113,IF(L39=$F$114,$G$114,IF(L39=$F$115,$G$115,IF(L39=$F$116,$G$116,IF(L39=$F$117,$G$117,IF(L39=$F$119,$G$119,IF(L39=$F$118,$G$118))))))))))))</f>
        <v>0</v>
      </c>
      <c r="D40" s="14" t="b">
        <f>IF(L39=$F$108,$H$108,IF(L39=$F$109,$H$109,IF(L39=$F$110,$H$110,IF(L39=$F$111,$H$111,IF(L39=$F$112,$H$112,IF(L39=$F$113,$H$113,IF(L39=$F$114,$H$114,IF(L39=$F$115,$H$115,IF(L39=$F$116,$H$116,IF(L39=$F$117,$H$117,IF(L39=$F$119,$H$119,IF(L39=$F$118,$H$118))))))))))))</f>
        <v>0</v>
      </c>
      <c r="E40" s="17">
        <f t="shared" si="1"/>
        <v>0</v>
      </c>
      <c r="F40" s="15" t="b">
        <f t="shared" si="0"/>
        <v>0</v>
      </c>
      <c r="G40" s="18">
        <f t="shared" si="2"/>
        <v>0</v>
      </c>
      <c r="K40" s="31" t="s">
        <v>36</v>
      </c>
      <c r="L40" s="32" t="s">
        <v>36</v>
      </c>
      <c r="M40" s="33"/>
    </row>
    <row r="41" spans="1:120" s="4" customFormat="1" ht="46.8" customHeight="1" thickBot="1" x14ac:dyDescent="0.35">
      <c r="A41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1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1" s="14" t="b">
        <f>IF(L40=$F$108,$G$108,IF(L40=$F$109,$G$109,IF(L40=$F$110,$G$110,IF(L40=$F$111,$G$111,IF(L40=$F$112,$G$112,IF(L40=$F$113,$G$113,IF(L40=$F$114,$G$114,IF(L40=$F$115,$G$115,IF(L40=$F$116,$G$116,IF(L40=$F$117,$G$117,IF(L40=$F$119,$G$119,IF(L40=$F$118,$G$118))))))))))))</f>
        <v>0</v>
      </c>
      <c r="D41" s="14" t="b">
        <f>IF(L40=$F$108,$H$108,IF(L40=$F$109,$H$109,IF(L40=$F$110,$H$110,IF(L40=$F$111,$H$111,IF(L40=$F$112,$H$112,IF(L40=$F$113,$H$113,IF(L40=$F$114,$H$114,IF(L40=$F$115,$H$115,IF(L40=$F$116,$H$116,IF(L40=$F$117,$H$117,IF(L40=$F$119,$H$119,IF(L40=$F$118,$H$118))))))))))))</f>
        <v>0</v>
      </c>
      <c r="E41" s="17">
        <f t="shared" si="1"/>
        <v>0</v>
      </c>
      <c r="F41" s="15" t="b">
        <f t="shared" si="0"/>
        <v>0</v>
      </c>
      <c r="G41" s="18">
        <f t="shared" si="2"/>
        <v>0</v>
      </c>
      <c r="K41" s="31" t="s">
        <v>36</v>
      </c>
      <c r="L41" s="32" t="s">
        <v>36</v>
      </c>
      <c r="M41" s="33"/>
    </row>
    <row r="42" spans="1:120" s="4" customFormat="1" ht="46.8" customHeight="1" thickBot="1" x14ac:dyDescent="0.35">
      <c r="A4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2" s="14" t="b">
        <f>IF(L41=$F$108,$G$108,IF(L41=$F$109,$G$109,IF(L41=$F$110,$G$110,IF(L41=$F$111,$G$111,IF(L41=$F$112,$G$112,IF(L41=$F$113,$G$113,IF(L41=$F$114,$G$114,IF(L41=$F$115,$G$115,IF(L41=$F$116,$G$116,IF(L41=$F$117,$G$117,IF(L41=$F$119,$G$119,IF(L41=$F$118,$G$118))))))))))))</f>
        <v>0</v>
      </c>
      <c r="D42" s="14" t="b">
        <f>IF(L41=$F$108,$H$108,IF(L41=$F$109,$H$109,IF(L41=$F$110,$H$110,IF(L41=$F$111,$H$111,IF(L41=$F$112,$H$112,IF(L41=$F$113,$H$113,IF(L41=$F$114,$H$114,IF(L41=$F$115,$H$115,IF(L41=$F$116,$H$116,IF(L41=$F$117,$H$117,IF(L41=$F$119,$H$119,IF(L41=$F$118,$H$118))))))))))))</f>
        <v>0</v>
      </c>
      <c r="E42" s="17">
        <f t="shared" si="1"/>
        <v>0</v>
      </c>
      <c r="F42" s="15" t="b">
        <f t="shared" si="0"/>
        <v>0</v>
      </c>
      <c r="G42" s="18">
        <f t="shared" si="2"/>
        <v>0</v>
      </c>
      <c r="K42" s="31" t="s">
        <v>36</v>
      </c>
      <c r="L42" s="32" t="s">
        <v>36</v>
      </c>
      <c r="M42" s="33"/>
    </row>
    <row r="43" spans="1:120" s="4" customFormat="1" ht="45" customHeight="1" thickBot="1" x14ac:dyDescent="0.35">
      <c r="A4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3" s="14" t="b">
        <f>IF(L42=$F$108,$G$108,IF(L42=$F$109,$G$109,IF(L42=$F$110,$G$110,IF(L42=$F$111,$G$111,IF(L42=$F$112,$G$112,IF(L42=$F$113,$G$113,IF(L42=$F$114,$G$114,IF(L42=$F$115,$G$115,IF(L42=$F$116,$G$116,IF(L42=$F$117,$G$117,IF(L42=$F$119,$G$119,IF(L42=$F$118,$G$118))))))))))))</f>
        <v>0</v>
      </c>
      <c r="D43" s="14" t="b">
        <f>IF(L42=$F$108,$H$108,IF(L42=$F$109,$H$109,IF(L42=$F$110,$H$110,IF(L42=$F$111,$H$111,IF(L42=$F$112,$H$112,IF(L42=$F$113,$H$113,IF(L42=$F$114,$H$114,IF(L42=$F$115,$H$115,IF(L42=$F$116,$H$116,IF(L42=$F$117,$H$117,IF(L42=$F$119,$H$119,IF(L42=$F$118,$H$118))))))))))))</f>
        <v>0</v>
      </c>
      <c r="E43" s="17">
        <f t="shared" si="1"/>
        <v>0</v>
      </c>
      <c r="F43" s="15" t="b">
        <f t="shared" si="0"/>
        <v>0</v>
      </c>
      <c r="G43" s="18">
        <f t="shared" si="2"/>
        <v>0</v>
      </c>
      <c r="K43" s="31" t="s">
        <v>36</v>
      </c>
      <c r="L43" s="32" t="s">
        <v>36</v>
      </c>
      <c r="M43" s="33"/>
    </row>
    <row r="44" spans="1:120" s="4" customFormat="1" ht="46.8" customHeight="1" thickBot="1" x14ac:dyDescent="0.35">
      <c r="A4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4" s="14" t="b">
        <f>IF(L43=$F$108,$G$108,IF(L43=$F$109,$G$109,IF(L43=$F$110,$G$110,IF(L43=$F$111,$G$111,IF(L43=$F$112,$G$112,IF(L43=$F$113,$G$113,IF(L43=$F$114,$G$114,IF(L43=$F$115,$G$115,IF(L43=$F$116,$G$116,IF(L43=$F$117,$G$117,IF(L43=$F$119,$G$119,IF(L43=$F$118,$G$118))))))))))))</f>
        <v>0</v>
      </c>
      <c r="D44" s="14" t="b">
        <f>IF(L43=$F$108,$H$108,IF(L43=$F$109,$H$109,IF(L43=$F$110,$H$110,IF(L43=$F$111,$H$111,IF(L43=$F$112,$H$112,IF(L43=$F$113,$H$113,IF(L43=$F$114,$H$114,IF(L43=$F$115,$H$115,IF(L43=$F$116,$H$116,IF(L43=$F$117,$H$117,IF(L43=$F$119,$H$119,IF(L43=$F$118,$H$118))))))))))))</f>
        <v>0</v>
      </c>
      <c r="E44" s="17">
        <f t="shared" si="1"/>
        <v>0</v>
      </c>
      <c r="F44" s="15" t="b">
        <f t="shared" si="0"/>
        <v>0</v>
      </c>
      <c r="G44" s="18">
        <f t="shared" si="2"/>
        <v>0</v>
      </c>
      <c r="K44" s="31" t="s">
        <v>36</v>
      </c>
      <c r="L44" s="32" t="s">
        <v>36</v>
      </c>
      <c r="M44" s="33"/>
    </row>
    <row r="45" spans="1:120" s="4" customFormat="1" ht="46.8" customHeight="1" thickBot="1" x14ac:dyDescent="0.35">
      <c r="A4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5" s="14" t="b">
        <f>IF(L44=$F$108,$G$108,IF(L44=$F$109,$G$109,IF(L44=$F$110,$G$110,IF(L44=$F$111,$G$111,IF(L44=$F$112,$G$112,IF(L44=$F$113,$G$113,IF(L44=$F$114,$G$114,IF(L44=$F$115,$G$115,IF(L44=$F$116,$G$116,IF(L44=$F$117,$G$117,IF(L44=$F$119,$G$119,IF(L44=$F$118,$G$118))))))))))))</f>
        <v>0</v>
      </c>
      <c r="D45" s="14" t="b">
        <f>IF(L44=$F$108,$H$108,IF(L44=$F$109,$H$109,IF(L44=$F$110,$H$110,IF(L44=$F$111,$H$111,IF(L44=$F$112,$H$112,IF(L44=$F$113,$H$113,IF(L44=$F$114,$H$114,IF(L44=$F$115,$H$115,IF(L44=$F$116,$H$116,IF(L44=$F$117,$H$117,IF(L44=$F$119,$H$119,IF(L44=$F$118,$H$118))))))))))))</f>
        <v>0</v>
      </c>
      <c r="E45" s="17">
        <f t="shared" si="1"/>
        <v>0</v>
      </c>
      <c r="F45" s="15" t="b">
        <f t="shared" si="0"/>
        <v>0</v>
      </c>
      <c r="G45" s="18">
        <f t="shared" si="2"/>
        <v>0</v>
      </c>
      <c r="K45" s="31" t="s">
        <v>36</v>
      </c>
      <c r="L45" s="32" t="s">
        <v>36</v>
      </c>
      <c r="M45" s="33"/>
    </row>
    <row r="46" spans="1:120" s="4" customFormat="1" ht="46.8" customHeight="1" thickBot="1" x14ac:dyDescent="0.35">
      <c r="A4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6" s="14" t="b">
        <f>IF(L45=$F$108,$G$108,IF(L45=$F$109,$G$109,IF(L45=$F$110,$G$110,IF(L45=$F$111,$G$111,IF(L45=$F$112,$G$112,IF(L45=$F$113,$G$113,IF(L45=$F$114,$G$114,IF(L45=$F$115,$G$115,IF(L45=$F$116,$G$116,IF(L45=$F$117,$G$117,IF(L45=$F$119,$G$119,IF(L45=$F$118,$G$118))))))))))))</f>
        <v>0</v>
      </c>
      <c r="D46" s="14" t="b">
        <f>IF(L45=$F$108,$H$108,IF(L45=$F$109,$H$109,IF(L45=$F$110,$H$110,IF(L45=$F$111,$H$111,IF(L45=$F$112,$H$112,IF(L45=$F$113,$H$113,IF(L45=$F$114,$H$114,IF(L45=$F$115,$H$115,IF(L45=$F$116,$H$116,IF(L45=$F$117,$H$117,IF(L45=$F$119,$H$119,IF(L45=$F$118,$H$118))))))))))))</f>
        <v>0</v>
      </c>
      <c r="E46" s="17">
        <f t="shared" si="1"/>
        <v>0</v>
      </c>
      <c r="F46" s="15" t="b">
        <f t="shared" si="0"/>
        <v>0</v>
      </c>
      <c r="G46" s="18">
        <f t="shared" si="2"/>
        <v>0</v>
      </c>
      <c r="K46" s="31" t="s">
        <v>36</v>
      </c>
      <c r="L46" s="32" t="s">
        <v>36</v>
      </c>
      <c r="M46" s="33"/>
    </row>
    <row r="47" spans="1:120" s="4" customFormat="1" ht="46.8" customHeight="1" thickBot="1" x14ac:dyDescent="0.35">
      <c r="A4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7" s="14" t="b">
        <f>IF(L46=$F$108,$G$108,IF(L46=$F$109,$G$109,IF(L46=$F$110,$G$110,IF(L46=$F$111,$G$111,IF(L46=$F$112,$G$112,IF(L46=$F$113,$G$113,IF(L46=$F$114,$G$114,IF(L46=$F$115,$G$115,IF(L46=$F$116,$G$116,IF(L46=$F$117,$G$117,IF(L46=$F$119,$G$119,IF(L46=$F$118,$G$118))))))))))))</f>
        <v>0</v>
      </c>
      <c r="D47" s="14" t="b">
        <f>IF(L46=$F$108,$H$108,IF(L46=$F$109,$H$109,IF(L46=$F$110,$H$110,IF(L46=$F$111,$H$111,IF(L46=$F$112,$H$112,IF(L46=$F$113,$H$113,IF(L46=$F$114,$H$114,IF(L46=$F$115,$H$115,IF(L46=$F$116,$H$116,IF(L46=$F$117,$H$117,IF(L46=$F$119,$H$119,IF(L46=$F$118,$H$118))))))))))))</f>
        <v>0</v>
      </c>
      <c r="E47" s="17">
        <f t="shared" si="1"/>
        <v>0</v>
      </c>
      <c r="F47" s="15" t="b">
        <f t="shared" si="0"/>
        <v>0</v>
      </c>
      <c r="G47" s="18">
        <f t="shared" si="2"/>
        <v>0</v>
      </c>
      <c r="K47" s="31" t="s">
        <v>36</v>
      </c>
      <c r="L47" s="32" t="s">
        <v>36</v>
      </c>
      <c r="M47" s="33"/>
    </row>
    <row r="48" spans="1:120" s="4" customFormat="1" ht="46.8" customHeight="1" thickBot="1" x14ac:dyDescent="0.35">
      <c r="A4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8" s="14" t="b">
        <f>IF(L47=$F$108,$G$108,IF(L47=$F$109,$G$109,IF(L47=$F$110,$G$110,IF(L47=$F$111,$G$111,IF(L47=$F$112,$G$112,IF(L47=$F$113,$G$113,IF(L47=$F$114,$G$114,IF(L47=$F$115,$G$115,IF(L47=$F$116,$G$116,IF(L47=$F$117,$G$117,IF(L47=$F$119,$G$119,IF(L47=$F$118,$G$118))))))))))))</f>
        <v>0</v>
      </c>
      <c r="D48" s="14" t="b">
        <f>IF(L47=$F$108,$H$108,IF(L47=$F$109,$H$109,IF(L47=$F$110,$H$110,IF(L47=$F$111,$H$111,IF(L47=$F$112,$H$112,IF(L47=$F$113,$H$113,IF(L47=$F$114,$H$114,IF(L47=$F$115,$H$115,IF(L47=$F$116,$H$116,IF(L47=$F$117,$H$117,IF(L47=$F$119,$H$119,IF(L47=$F$118,$H$118))))))))))))</f>
        <v>0</v>
      </c>
      <c r="E48" s="17">
        <f t="shared" si="1"/>
        <v>0</v>
      </c>
      <c r="F48" s="15" t="b">
        <f t="shared" si="0"/>
        <v>0</v>
      </c>
      <c r="G48" s="18">
        <f t="shared" si="2"/>
        <v>0</v>
      </c>
      <c r="K48" s="31" t="s">
        <v>36</v>
      </c>
      <c r="L48" s="32" t="s">
        <v>36</v>
      </c>
      <c r="M48" s="33"/>
    </row>
    <row r="49" spans="1:13" s="4" customFormat="1" ht="46.8" customHeight="1" thickBot="1" x14ac:dyDescent="0.35">
      <c r="A4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4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49" s="14" t="b">
        <f>IF(L48=$F$108,$G$108,IF(L48=$F$109,$G$109,IF(L48=$F$110,$G$110,IF(L48=$F$111,$G$111,IF(L48=$F$112,$G$112,IF(L48=$F$113,$G$113,IF(L48=$F$114,$G$114,IF(L48=$F$115,$G$115,IF(L48=$F$116,$G$116,IF(L48=$F$117,$G$117,IF(L48=$F$119,$G$119,IF(L48=$F$118,$G$118))))))))))))</f>
        <v>0</v>
      </c>
      <c r="D49" s="14" t="b">
        <f>IF(L48=$F$108,$H$108,IF(L48=$F$109,$H$109,IF(L48=$F$110,$H$110,IF(L48=$F$111,$H$111,IF(L48=$F$112,$H$112,IF(L48=$F$113,$H$113,IF(L48=$F$114,$H$114,IF(L48=$F$115,$H$115,IF(L48=$F$116,$H$116,IF(L48=$F$117,$H$117,IF(L48=$F$119,$H$119,IF(L48=$F$118,$H$118))))))))))))</f>
        <v>0</v>
      </c>
      <c r="E49" s="17">
        <f t="shared" si="1"/>
        <v>0</v>
      </c>
      <c r="F49" s="15" t="b">
        <f t="shared" si="0"/>
        <v>0</v>
      </c>
      <c r="G49" s="18">
        <f t="shared" si="2"/>
        <v>0</v>
      </c>
      <c r="K49" s="31" t="s">
        <v>36</v>
      </c>
      <c r="L49" s="32" t="s">
        <v>36</v>
      </c>
      <c r="M49" s="33"/>
    </row>
    <row r="50" spans="1:13" s="4" customFormat="1" ht="46.2" customHeight="1" thickBot="1" x14ac:dyDescent="0.35">
      <c r="A5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0" s="14" t="b">
        <f>IF(L49=$F$108,$G$108,IF(L49=$F$109,$G$109,IF(L49=$F$110,$G$110,IF(L49=$F$111,$G$111,IF(L49=$F$112,$G$112,IF(L49=$F$113,$G$113,IF(L49=$F$114,$G$114,IF(L49=$F$115,$G$115,IF(L49=$F$116,$G$116,IF(L49=$F$117,$G$117,IF(L49=$F$119,$G$119,IF(L49=$F$118,$G$118))))))))))))</f>
        <v>0</v>
      </c>
      <c r="D50" s="14" t="b">
        <f>IF(L49=$F$108,$H$108,IF(L49=$F$109,$H$109,IF(L49=$F$110,$H$110,IF(L49=$F$111,$H$111,IF(L49=$F$112,$H$112,IF(L49=$F$113,$H$113,IF(L49=$F$114,$H$114,IF(L49=$F$115,$H$115,IF(L49=$F$116,$H$116,IF(L49=$F$117,$H$117,IF(L49=$F$119,$H$119,IF(L49=$F$118,$H$118))))))))))))</f>
        <v>0</v>
      </c>
      <c r="E50" s="17">
        <f t="shared" si="1"/>
        <v>0</v>
      </c>
      <c r="F50" s="15" t="b">
        <f t="shared" si="0"/>
        <v>0</v>
      </c>
      <c r="G50" s="18">
        <f t="shared" si="2"/>
        <v>0</v>
      </c>
      <c r="K50" s="31" t="s">
        <v>36</v>
      </c>
      <c r="L50" s="32" t="s">
        <v>36</v>
      </c>
      <c r="M50" s="33"/>
    </row>
    <row r="51" spans="1:13" s="4" customFormat="1" ht="46.8" customHeight="1" thickBot="1" x14ac:dyDescent="0.35">
      <c r="A51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1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1" s="14" t="b">
        <f>IF(L50=$F$108,$G$108,IF(L50=$F$109,$G$109,IF(L50=$F$110,$G$110,IF(L50=$F$111,$G$111,IF(L50=$F$112,$G$112,IF(L50=$F$113,$G$113,IF(L50=$F$114,$G$114,IF(L50=$F$115,$G$115,IF(L50=$F$116,$G$116,IF(L50=$F$117,$G$117,IF(L50=$F$119,$G$119,IF(L50=$F$118,$G$118))))))))))))</f>
        <v>0</v>
      </c>
      <c r="D51" s="14" t="b">
        <f>IF(L50=$F$108,$H$108,IF(L50=$F$109,$H$109,IF(L50=$F$110,$H$110,IF(L50=$F$111,$H$111,IF(L50=$F$112,$H$112,IF(L50=$F$113,$H$113,IF(L50=$F$114,$H$114,IF(L50=$F$115,$H$115,IF(L50=$F$116,$H$116,IF(L50=$F$117,$H$117,IF(L50=$F$119,$H$119,IF(L50=$F$118,$H$118))))))))))))</f>
        <v>0</v>
      </c>
      <c r="E51" s="17">
        <f t="shared" si="1"/>
        <v>0</v>
      </c>
      <c r="F51" s="15" t="b">
        <f t="shared" si="0"/>
        <v>0</v>
      </c>
      <c r="G51" s="18">
        <f t="shared" si="2"/>
        <v>0</v>
      </c>
      <c r="K51" s="31" t="s">
        <v>36</v>
      </c>
      <c r="L51" s="32" t="s">
        <v>36</v>
      </c>
      <c r="M51" s="33"/>
    </row>
    <row r="52" spans="1:13" s="4" customFormat="1" ht="47.4" customHeight="1" thickBot="1" x14ac:dyDescent="0.35">
      <c r="A5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2" s="14" t="b">
        <f>IF(L51=$F$108,$G$108,IF(L51=$F$109,$G$109,IF(L51=$F$110,$G$110,IF(L51=$F$111,$G$111,IF(L51=$F$112,$G$112,IF(L51=$F$113,$G$113,IF(L51=$F$114,$G$114,IF(L51=$F$115,$G$115,IF(L51=$F$116,$G$116,IF(L51=$F$117,$G$117,IF(L51=$F$119,$G$119,IF(L51=$F$118,$G$118))))))))))))</f>
        <v>0</v>
      </c>
      <c r="D52" s="14" t="b">
        <f>IF(L51=$F$108,$H$108,IF(L51=$F$109,$H$109,IF(L51=$F$110,$H$110,IF(L51=$F$111,$H$111,IF(L51=$F$112,$H$112,IF(L51=$F$113,$H$113,IF(L51=$F$114,$H$114,IF(L51=$F$115,$H$115,IF(L51=$F$116,$H$116,IF(L51=$F$117,$H$117,IF(L51=$F$119,$H$119,IF(L51=$F$118,$H$118))))))))))))</f>
        <v>0</v>
      </c>
      <c r="E52" s="17">
        <f t="shared" si="1"/>
        <v>0</v>
      </c>
      <c r="F52" s="15" t="b">
        <f t="shared" si="0"/>
        <v>0</v>
      </c>
      <c r="G52" s="18">
        <f t="shared" si="2"/>
        <v>0</v>
      </c>
      <c r="K52" s="31" t="s">
        <v>36</v>
      </c>
      <c r="L52" s="32" t="s">
        <v>36</v>
      </c>
      <c r="M52" s="33"/>
    </row>
    <row r="53" spans="1:13" s="4" customFormat="1" ht="46.8" customHeight="1" thickBot="1" x14ac:dyDescent="0.35">
      <c r="A5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3" s="14" t="b">
        <f>IF(L52=$F$108,$G$108,IF(L52=$F$109,$G$109,IF(L52=$F$110,$G$110,IF(L52=$F$111,$G$111,IF(L52=$F$112,$G$112,IF(L52=$F$113,$G$113,IF(L52=$F$114,$G$114,IF(L52=$F$115,$G$115,IF(L52=$F$116,$G$116,IF(L52=$F$117,$G$117,IF(L52=$F$119,$G$119,IF(L52=$F$118,$G$118))))))))))))</f>
        <v>0</v>
      </c>
      <c r="D53" s="14" t="b">
        <f>IF(L52=$F$108,$H$108,IF(L52=$F$109,$H$109,IF(L52=$F$110,$H$110,IF(L52=$F$111,$H$111,IF(L52=$F$112,$H$112,IF(L52=$F$113,$H$113,IF(L52=$F$114,$H$114,IF(L52=$F$115,$H$115,IF(L52=$F$116,$H$116,IF(L52=$F$117,$H$117,IF(L52=$F$119,$H$119,IF(L52=$F$118,$H$118))))))))))))</f>
        <v>0</v>
      </c>
      <c r="E53" s="17">
        <f t="shared" si="1"/>
        <v>0</v>
      </c>
      <c r="F53" s="15" t="b">
        <f t="shared" si="0"/>
        <v>0</v>
      </c>
      <c r="G53" s="18">
        <f t="shared" si="2"/>
        <v>0</v>
      </c>
      <c r="K53" s="31" t="s">
        <v>36</v>
      </c>
      <c r="L53" s="32" t="s">
        <v>36</v>
      </c>
      <c r="M53" s="33"/>
    </row>
    <row r="54" spans="1:13" s="4" customFormat="1" ht="46.8" customHeight="1" thickBot="1" x14ac:dyDescent="0.35">
      <c r="A5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4" s="14" t="b">
        <f>IF(L53=$F$108,$G$108,IF(L53=$F$109,$G$109,IF(L53=$F$110,$G$110,IF(L53=$F$111,$G$111,IF(L53=$F$112,$G$112,IF(L53=$F$113,$G$113,IF(L53=$F$114,$G$114,IF(L53=$F$115,$G$115,IF(L53=$F$116,$G$116,IF(L53=$F$117,$G$117,IF(L53=$F$119,$G$119,IF(L53=$F$118,$G$118))))))))))))</f>
        <v>0</v>
      </c>
      <c r="D54" s="14" t="b">
        <f>IF(L53=$F$108,$H$108,IF(L53=$F$109,$H$109,IF(L53=$F$110,$H$110,IF(L53=$F$111,$H$111,IF(L53=$F$112,$H$112,IF(L53=$F$113,$H$113,IF(L53=$F$114,$H$114,IF(L53=$F$115,$H$115,IF(L53=$F$116,$H$116,IF(L53=$F$117,$H$117,IF(L53=$F$119,$H$119,IF(L53=$F$118,$H$118))))))))))))</f>
        <v>0</v>
      </c>
      <c r="E54" s="17">
        <f t="shared" si="1"/>
        <v>0</v>
      </c>
      <c r="F54" s="15" t="b">
        <f t="shared" si="0"/>
        <v>0</v>
      </c>
      <c r="G54" s="18">
        <f t="shared" si="2"/>
        <v>0</v>
      </c>
      <c r="K54" s="31" t="s">
        <v>36</v>
      </c>
      <c r="L54" s="32" t="s">
        <v>36</v>
      </c>
      <c r="M54" s="33"/>
    </row>
    <row r="55" spans="1:13" s="4" customFormat="1" ht="46.8" customHeight="1" thickBot="1" x14ac:dyDescent="0.35">
      <c r="A5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5" s="14" t="b">
        <f>IF(L54=$F$108,$G$108,IF(L54=$F$109,$G$109,IF(L54=$F$110,$G$110,IF(L54=$F$111,$G$111,IF(L54=$F$112,$G$112,IF(L54=$F$113,$G$113,IF(L54=$F$114,$G$114,IF(L54=$F$115,$G$115,IF(L54=$F$116,$G$116,IF(L54=$F$117,$G$117,IF(L54=$F$119,$G$119,IF(L54=$F$118,$G$118))))))))))))</f>
        <v>0</v>
      </c>
      <c r="D55" s="14" t="b">
        <f>IF(L54=$F$108,$H$108,IF(L54=$F$109,$H$109,IF(L54=$F$110,$H$110,IF(L54=$F$111,$H$111,IF(L54=$F$112,$H$112,IF(L54=$F$113,$H$113,IF(L54=$F$114,$H$114,IF(L54=$F$115,$H$115,IF(L54=$F$116,$H$116,IF(L54=$F$117,$H$117,IF(L54=$F$119,$H$119,IF(L54=$F$118,$H$118))))))))))))</f>
        <v>0</v>
      </c>
      <c r="E55" s="17">
        <f t="shared" si="1"/>
        <v>0</v>
      </c>
      <c r="F55" s="15" t="b">
        <f t="shared" si="0"/>
        <v>0</v>
      </c>
      <c r="G55" s="18">
        <f t="shared" si="2"/>
        <v>0</v>
      </c>
      <c r="K55" s="31" t="s">
        <v>36</v>
      </c>
      <c r="L55" s="32" t="s">
        <v>36</v>
      </c>
      <c r="M55" s="33"/>
    </row>
    <row r="56" spans="1:13" s="4" customFormat="1" ht="46.8" customHeight="1" thickBot="1" x14ac:dyDescent="0.35">
      <c r="A5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6" s="14" t="b">
        <f>IF(L55=$F$108,$G$108,IF(L55=$F$109,$G$109,IF(L55=$F$110,$G$110,IF(L55=$F$111,$G$111,IF(L55=$F$112,$G$112,IF(L55=$F$113,$G$113,IF(L55=$F$114,$G$114,IF(L55=$F$115,$G$115,IF(L55=$F$116,$G$116,IF(L55=$F$117,$G$117,IF(L55=$F$119,$G$119,IF(L55=$F$118,$G$118))))))))))))</f>
        <v>0</v>
      </c>
      <c r="D56" s="14" t="b">
        <f>IF(L55=$F$108,$H$108,IF(L55=$F$109,$H$109,IF(L55=$F$110,$H$110,IF(L55=$F$111,$H$111,IF(L55=$F$112,$H$112,IF(L55=$F$113,$H$113,IF(L55=$F$114,$H$114,IF(L55=$F$115,$H$115,IF(L55=$F$116,$H$116,IF(L55=$F$117,$H$117,IF(L55=$F$119,$H$119,IF(L55=$F$118,$H$118))))))))))))</f>
        <v>0</v>
      </c>
      <c r="E56" s="17">
        <f t="shared" si="1"/>
        <v>0</v>
      </c>
      <c r="F56" s="15" t="b">
        <f t="shared" si="0"/>
        <v>0</v>
      </c>
      <c r="G56" s="18">
        <f t="shared" si="2"/>
        <v>0</v>
      </c>
      <c r="K56" s="31" t="s">
        <v>36</v>
      </c>
      <c r="L56" s="32" t="s">
        <v>36</v>
      </c>
      <c r="M56" s="33"/>
    </row>
    <row r="57" spans="1:13" s="4" customFormat="1" ht="46.8" customHeight="1" thickBot="1" x14ac:dyDescent="0.35">
      <c r="A5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7" s="14" t="b">
        <f>IF(L56=$F$108,$G$108,IF(L56=$F$109,$G$109,IF(L56=$F$110,$G$110,IF(L56=$F$111,$G$111,IF(L56=$F$112,$G$112,IF(L56=$F$113,$G$113,IF(L56=$F$114,$G$114,IF(L56=$F$115,$G$115,IF(L56=$F$116,$G$116,IF(L56=$F$117,$G$117,IF(L56=$F$119,$G$119,IF(L56=$F$118,$G$118))))))))))))</f>
        <v>0</v>
      </c>
      <c r="D57" s="14" t="b">
        <f>IF(L56=$F$108,$H$108,IF(L56=$F$109,$H$109,IF(L56=$F$110,$H$110,IF(L56=$F$111,$H$111,IF(L56=$F$112,$H$112,IF(L56=$F$113,$H$113,IF(L56=$F$114,$H$114,IF(L56=$F$115,$H$115,IF(L56=$F$116,$H$116,IF(L56=$F$117,$H$117,IF(L56=$F$119,$H$119,IF(L56=$F$118,$H$118))))))))))))</f>
        <v>0</v>
      </c>
      <c r="E57" s="17">
        <f t="shared" si="1"/>
        <v>0</v>
      </c>
      <c r="F57" s="15" t="b">
        <f t="shared" si="0"/>
        <v>0</v>
      </c>
      <c r="G57" s="18">
        <f t="shared" si="2"/>
        <v>0</v>
      </c>
      <c r="K57" s="31" t="s">
        <v>36</v>
      </c>
      <c r="L57" s="32" t="s">
        <v>36</v>
      </c>
      <c r="M57" s="33"/>
    </row>
    <row r="58" spans="1:13" s="4" customFormat="1" ht="46.8" customHeight="1" thickBot="1" x14ac:dyDescent="0.35">
      <c r="A5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8" s="14" t="b">
        <f>IF(L57=$F$108,$G$108,IF(L57=$F$109,$G$109,IF(L57=$F$110,$G$110,IF(L57=$F$111,$G$111,IF(L57=$F$112,$G$112,IF(L57=$F$113,$G$113,IF(L57=$F$114,$G$114,IF(L57=$F$115,$G$115,IF(L57=$F$116,$G$116,IF(L57=$F$117,$G$117,IF(L57=$F$119,$G$119,IF(L57=$F$118,$G$118))))))))))))</f>
        <v>0</v>
      </c>
      <c r="D58" s="14" t="b">
        <f>IF(L57=$F$108,$H$108,IF(L57=$F$109,$H$109,IF(L57=$F$110,$H$110,IF(L57=$F$111,$H$111,IF(L57=$F$112,$H$112,IF(L57=$F$113,$H$113,IF(L57=$F$114,$H$114,IF(L57=$F$115,$H$115,IF(L57=$F$116,$H$116,IF(L57=$F$117,$H$117,IF(L57=$F$119,$H$119,IF(L57=$F$118,$H$118))))))))))))</f>
        <v>0</v>
      </c>
      <c r="E58" s="17">
        <f t="shared" si="1"/>
        <v>0</v>
      </c>
      <c r="F58" s="15" t="b">
        <f t="shared" si="0"/>
        <v>0</v>
      </c>
      <c r="G58" s="18">
        <f t="shared" si="2"/>
        <v>0</v>
      </c>
      <c r="K58" s="31" t="s">
        <v>36</v>
      </c>
      <c r="L58" s="32" t="s">
        <v>36</v>
      </c>
      <c r="M58" s="33"/>
    </row>
    <row r="59" spans="1:13" s="4" customFormat="1" ht="46.8" customHeight="1" thickBot="1" x14ac:dyDescent="0.35">
      <c r="A5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5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59" s="14" t="b">
        <f>IF(L58=$F$108,$G$108,IF(L58=$F$109,$G$109,IF(L58=$F$110,$G$110,IF(L58=$F$111,$G$111,IF(L58=$F$112,$G$112,IF(L58=$F$113,$G$113,IF(L58=$F$114,$G$114,IF(L58=$F$115,$G$115,IF(L58=$F$116,$G$116,IF(L58=$F$117,$G$117,IF(L58=$F$119,$G$119,IF(L58=$F$118,$G$118))))))))))))</f>
        <v>0</v>
      </c>
      <c r="D59" s="14" t="b">
        <f>IF(L58=$F$108,$H$108,IF(L58=$F$109,$H$109,IF(L58=$F$110,$H$110,IF(L58=$F$111,$H$111,IF(L58=$F$112,$H$112,IF(L58=$F$113,$H$113,IF(L58=$F$114,$H$114,IF(L58=$F$115,$H$115,IF(L58=$F$116,$H$116,IF(L58=$F$117,$H$117,IF(L58=$F$119,$H$119,IF(L58=$F$118,$H$118))))))))))))</f>
        <v>0</v>
      </c>
      <c r="E59" s="17">
        <f t="shared" si="1"/>
        <v>0</v>
      </c>
      <c r="F59" s="15" t="b">
        <f t="shared" si="0"/>
        <v>0</v>
      </c>
      <c r="G59" s="18">
        <f t="shared" si="2"/>
        <v>0</v>
      </c>
      <c r="K59" s="31" t="s">
        <v>36</v>
      </c>
      <c r="L59" s="32" t="s">
        <v>36</v>
      </c>
      <c r="M59" s="33"/>
    </row>
    <row r="60" spans="1:13" s="4" customFormat="1" ht="46.8" customHeight="1" thickBot="1" x14ac:dyDescent="0.35">
      <c r="A6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0" s="14" t="b">
        <f>IF(L59=$F$108,$G$108,IF(L59=$F$109,$G$109,IF(L59=$F$110,$G$110,IF(L59=$F$111,$G$111,IF(L59=$F$112,$G$112,IF(L59=$F$113,$G$113,IF(L59=$F$114,$G$114,IF(L59=$F$115,$G$115,IF(L59=$F$116,$G$116,IF(L59=$F$117,$G$117,IF(L59=$F$119,$G$119,IF(L59=$F$118,$G$118))))))))))))</f>
        <v>0</v>
      </c>
      <c r="D60" s="14" t="b">
        <f>IF(L59=$F$108,$H$108,IF(L59=$F$109,$H$109,IF(L59=$F$110,$H$110,IF(L59=$F$111,$H$111,IF(L59=$F$112,$H$112,IF(L59=$F$113,$H$113,IF(L59=$F$114,$H$114,IF(L59=$F$115,$H$115,IF(L59=$F$116,$H$116,IF(L59=$F$117,$H$117,IF(L59=$F$119,$H$119,IF(L59=$F$118,$H$118))))))))))))</f>
        <v>0</v>
      </c>
      <c r="E60" s="17">
        <f t="shared" si="1"/>
        <v>0</v>
      </c>
      <c r="F60" s="15" t="b">
        <f t="shared" si="0"/>
        <v>0</v>
      </c>
      <c r="G60" s="18">
        <f t="shared" si="2"/>
        <v>0</v>
      </c>
      <c r="K60" s="31" t="s">
        <v>36</v>
      </c>
      <c r="L60" s="32" t="s">
        <v>36</v>
      </c>
      <c r="M60" s="33"/>
    </row>
    <row r="61" spans="1:13" s="4" customFormat="1" ht="46.8" customHeight="1" thickBot="1" x14ac:dyDescent="0.35">
      <c r="A61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1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1" s="14" t="b">
        <f>IF(L60=$F$108,$G$108,IF(L60=$F$109,$G$109,IF(L60=$F$110,$G$110,IF(L60=$F$111,$G$111,IF(L60=$F$112,$G$112,IF(L60=$F$113,$G$113,IF(L60=$F$114,$G$114,IF(L60=$F$115,$G$115,IF(L60=$F$116,$G$116,IF(L60=$F$117,$G$117,IF(L60=$F$119,$G$119,IF(L60=$F$118,$G$118))))))))))))</f>
        <v>0</v>
      </c>
      <c r="D61" s="14" t="b">
        <f>IF(L60=$F$108,$H$108,IF(L60=$F$109,$H$109,IF(L60=$F$110,$H$110,IF(L60=$F$111,$H$111,IF(L60=$F$112,$H$112,IF(L60=$F$113,$H$113,IF(L60=$F$114,$H$114,IF(L60=$F$115,$H$115,IF(L60=$F$116,$H$116,IF(L60=$F$117,$H$117,IF(L60=$F$119,$H$119,IF(L60=$F$118,$H$118))))))))))))</f>
        <v>0</v>
      </c>
      <c r="E61" s="17">
        <f t="shared" ref="E61" si="3">6371*ACOS(COS(RADIANS(90-A61))*COS(RADIANS(90-C61))+SIN(RADIANS(90-A61))*SIN(RADIANS(90-C61))*COS(RADIANS(B61-D61)))</f>
        <v>0</v>
      </c>
      <c r="F61" s="15" t="b">
        <f t="shared" si="0"/>
        <v>0</v>
      </c>
      <c r="G61" s="18">
        <f t="shared" ref="G61" si="4">IF(L60="Escull una opció",0,E61*F61*M60)</f>
        <v>0</v>
      </c>
      <c r="K61" s="31" t="s">
        <v>36</v>
      </c>
      <c r="L61" s="32" t="s">
        <v>36</v>
      </c>
      <c r="M61" s="33"/>
    </row>
    <row r="62" spans="1:13" s="4" customFormat="1" ht="46.8" customHeight="1" thickBot="1" x14ac:dyDescent="0.35">
      <c r="A6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2" s="14" t="b">
        <f>IF(L61=$F$108,$G$108,IF(L61=$F$109,$G$109,IF(L61=$F$110,$G$110,IF(L61=$F$111,$G$111,IF(L61=$F$112,$G$112,IF(L61=$F$113,$G$113,IF(L61=$F$114,$G$114,IF(L61=$F$115,$G$115,IF(L61=$F$116,$G$116,IF(L61=$F$117,$G$117,IF(L61=$F$119,$G$119,IF(L61=$F$118,$G$118))))))))))))</f>
        <v>0</v>
      </c>
      <c r="D62" s="14" t="b">
        <f>IF(L61=$F$108,$H$108,IF(L61=$F$109,$H$109,IF(L61=$F$110,$H$110,IF(L61=$F$111,$H$111,IF(L61=$F$112,$H$112,IF(L61=$F$113,$H$113,IF(L61=$F$114,$H$114,IF(L61=$F$115,$H$115,IF(L61=$F$116,$H$116,IF(L61=$F$117,$H$117,IF(L61=$F$119,$H$119,IF(L61=$F$118,$H$118))))))))))))</f>
        <v>0</v>
      </c>
      <c r="E62" s="17">
        <f t="shared" ref="E62:E100" si="5">6371*ACOS(COS(RADIANS(90-A62))*COS(RADIANS(90-C62))+SIN(RADIANS(90-A62))*SIN(RADIANS(90-C62))*COS(RADIANS(B62-D62)))</f>
        <v>0</v>
      </c>
      <c r="F62" s="15" t="b">
        <f t="shared" ref="F62:F100" si="6">IF(K61=$F$122,$G$122,IF(K61=$F$123,$G$123,IF(K61=$F$124,$G$124,IF(K61=$F$125,$G$125,IF(K61=$F$126,$G$126,IF(K61=$F$127,$G$127,IF(K61=$F$128,$G$128)))))))</f>
        <v>0</v>
      </c>
      <c r="G62" s="18">
        <f t="shared" ref="G62:G100" si="7">IF(L61="Escull una opció",0,E62*F62*M61)</f>
        <v>0</v>
      </c>
      <c r="K62" s="31" t="s">
        <v>36</v>
      </c>
      <c r="L62" s="32" t="s">
        <v>36</v>
      </c>
      <c r="M62" s="33"/>
    </row>
    <row r="63" spans="1:13" s="4" customFormat="1" ht="46.8" customHeight="1" thickBot="1" x14ac:dyDescent="0.35">
      <c r="A6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3" s="14" t="b">
        <f>IF(L62=$F$108,$G$108,IF(L62=$F$109,$G$109,IF(L62=$F$110,$G$110,IF(L62=$F$111,$G$111,IF(L62=$F$112,$G$112,IF(L62=$F$113,$G$113,IF(L62=$F$114,$G$114,IF(L62=$F$115,$G$115,IF(L62=$F$116,$G$116,IF(L62=$F$117,$G$117,IF(L62=$F$119,$G$119,IF(L62=$F$118,$G$118))))))))))))</f>
        <v>0</v>
      </c>
      <c r="D63" s="14" t="b">
        <f>IF(L62=$F$108,$H$108,IF(L62=$F$109,$H$109,IF(L62=$F$110,$H$110,IF(L62=$F$111,$H$111,IF(L62=$F$112,$H$112,IF(L62=$F$113,$H$113,IF(L62=$F$114,$H$114,IF(L62=$F$115,$H$115,IF(L62=$F$116,$H$116,IF(L62=$F$117,$H$117,IF(L62=$F$119,$H$119,IF(L62=$F$118,$H$118))))))))))))</f>
        <v>0</v>
      </c>
      <c r="E63" s="17">
        <f t="shared" si="5"/>
        <v>0</v>
      </c>
      <c r="F63" s="15" t="b">
        <f t="shared" si="6"/>
        <v>0</v>
      </c>
      <c r="G63" s="18">
        <f t="shared" si="7"/>
        <v>0</v>
      </c>
      <c r="K63" s="31" t="s">
        <v>36</v>
      </c>
      <c r="L63" s="32" t="s">
        <v>36</v>
      </c>
      <c r="M63" s="33"/>
    </row>
    <row r="64" spans="1:13" s="4" customFormat="1" ht="46.8" customHeight="1" thickBot="1" x14ac:dyDescent="0.35">
      <c r="A6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4" s="14" t="b">
        <f>IF(L63=$F$108,$G$108,IF(L63=$F$109,$G$109,IF(L63=$F$110,$G$110,IF(L63=$F$111,$G$111,IF(L63=$F$112,$G$112,IF(L63=$F$113,$G$113,IF(L63=$F$114,$G$114,IF(L63=$F$115,$G$115,IF(L63=$F$116,$G$116,IF(L63=$F$117,$G$117,IF(L63=$F$119,$G$119,IF(L63=$F$118,$G$118))))))))))))</f>
        <v>0</v>
      </c>
      <c r="D64" s="14" t="b">
        <f>IF(L63=$F$108,$H$108,IF(L63=$F$109,$H$109,IF(L63=$F$110,$H$110,IF(L63=$F$111,$H$111,IF(L63=$F$112,$H$112,IF(L63=$F$113,$H$113,IF(L63=$F$114,$H$114,IF(L63=$F$115,$H$115,IF(L63=$F$116,$H$116,IF(L63=$F$117,$H$117,IF(L63=$F$119,$H$119,IF(L63=$F$118,$H$118))))))))))))</f>
        <v>0</v>
      </c>
      <c r="E64" s="17">
        <f t="shared" si="5"/>
        <v>0</v>
      </c>
      <c r="F64" s="15" t="b">
        <f t="shared" si="6"/>
        <v>0</v>
      </c>
      <c r="G64" s="18">
        <f t="shared" si="7"/>
        <v>0</v>
      </c>
      <c r="K64" s="31" t="s">
        <v>36</v>
      </c>
      <c r="L64" s="32" t="s">
        <v>36</v>
      </c>
      <c r="M64" s="33"/>
    </row>
    <row r="65" spans="1:13" s="4" customFormat="1" ht="46.8" customHeight="1" thickBot="1" x14ac:dyDescent="0.35">
      <c r="A6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5" s="14" t="b">
        <f>IF(L64=$F$108,$G$108,IF(L64=$F$109,$G$109,IF(L64=$F$110,$G$110,IF(L64=$F$111,$G$111,IF(L64=$F$112,$G$112,IF(L64=$F$113,$G$113,IF(L64=$F$114,$G$114,IF(L64=$F$115,$G$115,IF(L64=$F$116,$G$116,IF(L64=$F$117,$G$117,IF(L64=$F$119,$G$119,IF(L64=$F$118,$G$118))))))))))))</f>
        <v>0</v>
      </c>
      <c r="D65" s="14" t="b">
        <f>IF(L64=$F$108,$H$108,IF(L64=$F$109,$H$109,IF(L64=$F$110,$H$110,IF(L64=$F$111,$H$111,IF(L64=$F$112,$H$112,IF(L64=$F$113,$H$113,IF(L64=$F$114,$H$114,IF(L64=$F$115,$H$115,IF(L64=$F$116,$H$116,IF(L64=$F$117,$H$117,IF(L64=$F$119,$H$119,IF(L64=$F$118,$H$118))))))))))))</f>
        <v>0</v>
      </c>
      <c r="E65" s="17">
        <f t="shared" si="5"/>
        <v>0</v>
      </c>
      <c r="F65" s="15" t="b">
        <f t="shared" si="6"/>
        <v>0</v>
      </c>
      <c r="G65" s="18">
        <f t="shared" si="7"/>
        <v>0</v>
      </c>
      <c r="K65" s="31" t="s">
        <v>36</v>
      </c>
      <c r="L65" s="32" t="s">
        <v>36</v>
      </c>
      <c r="M65" s="33"/>
    </row>
    <row r="66" spans="1:13" s="4" customFormat="1" ht="46.8" customHeight="1" thickBot="1" x14ac:dyDescent="0.35">
      <c r="A6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6" s="14" t="b">
        <f>IF(L65=$F$108,$G$108,IF(L65=$F$109,$G$109,IF(L65=$F$110,$G$110,IF(L65=$F$111,$G$111,IF(L65=$F$112,$G$112,IF(L65=$F$113,$G$113,IF(L65=$F$114,$G$114,IF(L65=$F$115,$G$115,IF(L65=$F$116,$G$116,IF(L65=$F$117,$G$117,IF(L65=$F$119,$G$119,IF(L65=$F$118,$G$118))))))))))))</f>
        <v>0</v>
      </c>
      <c r="D66" s="14" t="b">
        <f>IF(L65=$F$108,$H$108,IF(L65=$F$109,$H$109,IF(L65=$F$110,$H$110,IF(L65=$F$111,$H$111,IF(L65=$F$112,$H$112,IF(L65=$F$113,$H$113,IF(L65=$F$114,$H$114,IF(L65=$F$115,$H$115,IF(L65=$F$116,$H$116,IF(L65=$F$117,$H$117,IF(L65=$F$119,$H$119,IF(L65=$F$118,$H$118))))))))))))</f>
        <v>0</v>
      </c>
      <c r="E66" s="17">
        <f t="shared" si="5"/>
        <v>0</v>
      </c>
      <c r="F66" s="15" t="b">
        <f t="shared" si="6"/>
        <v>0</v>
      </c>
      <c r="G66" s="18">
        <f t="shared" si="7"/>
        <v>0</v>
      </c>
      <c r="K66" s="31" t="s">
        <v>36</v>
      </c>
      <c r="L66" s="32" t="s">
        <v>36</v>
      </c>
      <c r="M66" s="33"/>
    </row>
    <row r="67" spans="1:13" s="4" customFormat="1" ht="46.8" customHeight="1" thickBot="1" x14ac:dyDescent="0.35">
      <c r="A6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7" s="14" t="b">
        <f>IF(L66=$F$108,$G$108,IF(L66=$F$109,$G$109,IF(L66=$F$110,$G$110,IF(L66=$F$111,$G$111,IF(L66=$F$112,$G$112,IF(L66=$F$113,$G$113,IF(L66=$F$114,$G$114,IF(L66=$F$115,$G$115,IF(L66=$F$116,$G$116,IF(L66=$F$117,$G$117,IF(L66=$F$119,$G$119,IF(L66=$F$118,$G$118))))))))))))</f>
        <v>0</v>
      </c>
      <c r="D67" s="14" t="b">
        <f>IF(L66=$F$108,$H$108,IF(L66=$F$109,$H$109,IF(L66=$F$110,$H$110,IF(L66=$F$111,$H$111,IF(L66=$F$112,$H$112,IF(L66=$F$113,$H$113,IF(L66=$F$114,$H$114,IF(L66=$F$115,$H$115,IF(L66=$F$116,$H$116,IF(L66=$F$117,$H$117,IF(L66=$F$119,$H$119,IF(L66=$F$118,$H$118))))))))))))</f>
        <v>0</v>
      </c>
      <c r="E67" s="17">
        <f t="shared" si="5"/>
        <v>0</v>
      </c>
      <c r="F67" s="15" t="b">
        <f t="shared" si="6"/>
        <v>0</v>
      </c>
      <c r="G67" s="18">
        <f t="shared" si="7"/>
        <v>0</v>
      </c>
      <c r="K67" s="31" t="s">
        <v>36</v>
      </c>
      <c r="L67" s="32" t="s">
        <v>36</v>
      </c>
      <c r="M67" s="33"/>
    </row>
    <row r="68" spans="1:13" s="4" customFormat="1" ht="46.8" customHeight="1" thickBot="1" x14ac:dyDescent="0.35">
      <c r="A6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8" s="14" t="b">
        <f>IF(L67=$F$108,$G$108,IF(L67=$F$109,$G$109,IF(L67=$F$110,$G$110,IF(L67=$F$111,$G$111,IF(L67=$F$112,$G$112,IF(L67=$F$113,$G$113,IF(L67=$F$114,$G$114,IF(L67=$F$115,$G$115,IF(L67=$F$116,$G$116,IF(L67=$F$117,$G$117,IF(L67=$F$119,$G$119,IF(L67=$F$118,$G$118))))))))))))</f>
        <v>0</v>
      </c>
      <c r="D68" s="14" t="b">
        <f>IF(L67=$F$108,$H$108,IF(L67=$F$109,$H$109,IF(L67=$F$110,$H$110,IF(L67=$F$111,$H$111,IF(L67=$F$112,$H$112,IF(L67=$F$113,$H$113,IF(L67=$F$114,$H$114,IF(L67=$F$115,$H$115,IF(L67=$F$116,$H$116,IF(L67=$F$117,$H$117,IF(L67=$F$119,$H$119,IF(L67=$F$118,$H$118))))))))))))</f>
        <v>0</v>
      </c>
      <c r="E68" s="17">
        <f t="shared" si="5"/>
        <v>0</v>
      </c>
      <c r="F68" s="15" t="b">
        <f t="shared" si="6"/>
        <v>0</v>
      </c>
      <c r="G68" s="18">
        <f t="shared" si="7"/>
        <v>0</v>
      </c>
      <c r="K68" s="31" t="s">
        <v>36</v>
      </c>
      <c r="L68" s="32" t="s">
        <v>36</v>
      </c>
      <c r="M68" s="33"/>
    </row>
    <row r="69" spans="1:13" s="4" customFormat="1" ht="46.8" customHeight="1" thickBot="1" x14ac:dyDescent="0.35">
      <c r="A6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6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69" s="14" t="b">
        <f>IF(L68=$F$108,$G$108,IF(L68=$F$109,$G$109,IF(L68=$F$110,$G$110,IF(L68=$F$111,$G$111,IF(L68=$F$112,$G$112,IF(L68=$F$113,$G$113,IF(L68=$F$114,$G$114,IF(L68=$F$115,$G$115,IF(L68=$F$116,$G$116,IF(L68=$F$117,$G$117,IF(L68=$F$119,$G$119,IF(L68=$F$118,$G$118))))))))))))</f>
        <v>0</v>
      </c>
      <c r="D69" s="14" t="b">
        <f>IF(L68=$F$108,$H$108,IF(L68=$F$109,$H$109,IF(L68=$F$110,$H$110,IF(L68=$F$111,$H$111,IF(L68=$F$112,$H$112,IF(L68=$F$113,$H$113,IF(L68=$F$114,$H$114,IF(L68=$F$115,$H$115,IF(L68=$F$116,$H$116,IF(L68=$F$117,$H$117,IF(L68=$F$119,$H$119,IF(L68=$F$118,$H$118))))))))))))</f>
        <v>0</v>
      </c>
      <c r="E69" s="17">
        <f t="shared" si="5"/>
        <v>0</v>
      </c>
      <c r="F69" s="15" t="b">
        <f t="shared" si="6"/>
        <v>0</v>
      </c>
      <c r="G69" s="18">
        <f t="shared" si="7"/>
        <v>0</v>
      </c>
      <c r="K69" s="31" t="s">
        <v>36</v>
      </c>
      <c r="L69" s="32" t="s">
        <v>36</v>
      </c>
      <c r="M69" s="33"/>
    </row>
    <row r="70" spans="1:13" s="4" customFormat="1" ht="46.8" customHeight="1" thickBot="1" x14ac:dyDescent="0.35">
      <c r="A7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0" s="14" t="b">
        <f>IF(L69=$F$108,$G$108,IF(L69=$F$109,$G$109,IF(L69=$F$110,$G$110,IF(L69=$F$111,$G$111,IF(L69=$F$112,$G$112,IF(L69=$F$113,$G$113,IF(L69=$F$114,$G$114,IF(L69=$F$115,$G$115,IF(L69=$F$116,$G$116,IF(L69=$F$117,$G$117,IF(L69=$F$119,$G$119,IF(L69=$F$118,$G$118))))))))))))</f>
        <v>0</v>
      </c>
      <c r="D70" s="14" t="b">
        <f>IF(L69=$F$108,$H$108,IF(L69=$F$109,$H$109,IF(L69=$F$110,$H$110,IF(L69=$F$111,$H$111,IF(L69=$F$112,$H$112,IF(L69=$F$113,$H$113,IF(L69=$F$114,$H$114,IF(L69=$F$115,$H$115,IF(L69=$F$116,$H$116,IF(L69=$F$117,$H$117,IF(L69=$F$119,$H$119,IF(L69=$F$118,$H$118))))))))))))</f>
        <v>0</v>
      </c>
      <c r="E70" s="17">
        <f t="shared" si="5"/>
        <v>0</v>
      </c>
      <c r="F70" s="15" t="b">
        <f t="shared" si="6"/>
        <v>0</v>
      </c>
      <c r="G70" s="18">
        <f t="shared" si="7"/>
        <v>0</v>
      </c>
      <c r="K70" s="31" t="s">
        <v>36</v>
      </c>
      <c r="L70" s="32" t="s">
        <v>36</v>
      </c>
      <c r="M70" s="33"/>
    </row>
    <row r="71" spans="1:13" s="4" customFormat="1" ht="46.8" customHeight="1" thickBot="1" x14ac:dyDescent="0.35">
      <c r="A71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1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1" s="14" t="b">
        <f>IF(L70=$F$108,$G$108,IF(L70=$F$109,$G$109,IF(L70=$F$110,$G$110,IF(L70=$F$111,$G$111,IF(L70=$F$112,$G$112,IF(L70=$F$113,$G$113,IF(L70=$F$114,$G$114,IF(L70=$F$115,$G$115,IF(L70=$F$116,$G$116,IF(L70=$F$117,$G$117,IF(L70=$F$119,$G$119,IF(L70=$F$118,$G$118))))))))))))</f>
        <v>0</v>
      </c>
      <c r="D71" s="14" t="b">
        <f>IF(L70=$F$108,$H$108,IF(L70=$F$109,$H$109,IF(L70=$F$110,$H$110,IF(L70=$F$111,$H$111,IF(L70=$F$112,$H$112,IF(L70=$F$113,$H$113,IF(L70=$F$114,$H$114,IF(L70=$F$115,$H$115,IF(L70=$F$116,$H$116,IF(L70=$F$117,$H$117,IF(L70=$F$119,$H$119,IF(L70=$F$118,$H$118))))))))))))</f>
        <v>0</v>
      </c>
      <c r="E71" s="17">
        <f t="shared" si="5"/>
        <v>0</v>
      </c>
      <c r="F71" s="15" t="b">
        <f t="shared" si="6"/>
        <v>0</v>
      </c>
      <c r="G71" s="18">
        <f t="shared" si="7"/>
        <v>0</v>
      </c>
      <c r="K71" s="31" t="s">
        <v>36</v>
      </c>
      <c r="L71" s="32" t="s">
        <v>36</v>
      </c>
      <c r="M71" s="33"/>
    </row>
    <row r="72" spans="1:13" s="4" customFormat="1" ht="46.8" customHeight="1" thickBot="1" x14ac:dyDescent="0.35">
      <c r="A7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2" s="14" t="b">
        <f>IF(L71=$F$108,$G$108,IF(L71=$F$109,$G$109,IF(L71=$F$110,$G$110,IF(L71=$F$111,$G$111,IF(L71=$F$112,$G$112,IF(L71=$F$113,$G$113,IF(L71=$F$114,$G$114,IF(L71=$F$115,$G$115,IF(L71=$F$116,$G$116,IF(L71=$F$117,$G$117,IF(L71=$F$119,$G$119,IF(L71=$F$118,$G$118))))))))))))</f>
        <v>0</v>
      </c>
      <c r="D72" s="14" t="b">
        <f>IF(L71=$F$108,$H$108,IF(L71=$F$109,$H$109,IF(L71=$F$110,$H$110,IF(L71=$F$111,$H$111,IF(L71=$F$112,$H$112,IF(L71=$F$113,$H$113,IF(L71=$F$114,$H$114,IF(L71=$F$115,$H$115,IF(L71=$F$116,$H$116,IF(L71=$F$117,$H$117,IF(L71=$F$119,$H$119,IF(L71=$F$118,$H$118))))))))))))</f>
        <v>0</v>
      </c>
      <c r="E72" s="17">
        <f t="shared" si="5"/>
        <v>0</v>
      </c>
      <c r="F72" s="15" t="b">
        <f t="shared" si="6"/>
        <v>0</v>
      </c>
      <c r="G72" s="18">
        <f t="shared" si="7"/>
        <v>0</v>
      </c>
      <c r="K72" s="31" t="s">
        <v>36</v>
      </c>
      <c r="L72" s="32" t="s">
        <v>36</v>
      </c>
      <c r="M72" s="33"/>
    </row>
    <row r="73" spans="1:13" s="4" customFormat="1" ht="46.8" customHeight="1" thickBot="1" x14ac:dyDescent="0.35">
      <c r="A7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3" s="14" t="b">
        <f>IF(L72=$F$108,$G$108,IF(L72=$F$109,$G$109,IF(L72=$F$110,$G$110,IF(L72=$F$111,$G$111,IF(L72=$F$112,$G$112,IF(L72=$F$113,$G$113,IF(L72=$F$114,$G$114,IF(L72=$F$115,$G$115,IF(L72=$F$116,$G$116,IF(L72=$F$117,$G$117,IF(L72=$F$119,$G$119,IF(L72=$F$118,$G$118))))))))))))</f>
        <v>0</v>
      </c>
      <c r="D73" s="14" t="b">
        <f>IF(L72=$F$108,$H$108,IF(L72=$F$109,$H$109,IF(L72=$F$110,$H$110,IF(L72=$F$111,$H$111,IF(L72=$F$112,$H$112,IF(L72=$F$113,$H$113,IF(L72=$F$114,$H$114,IF(L72=$F$115,$H$115,IF(L72=$F$116,$H$116,IF(L72=$F$117,$H$117,IF(L72=$F$119,$H$119,IF(L72=$F$118,$H$118))))))))))))</f>
        <v>0</v>
      </c>
      <c r="E73" s="17">
        <f t="shared" si="5"/>
        <v>0</v>
      </c>
      <c r="F73" s="15" t="b">
        <f t="shared" si="6"/>
        <v>0</v>
      </c>
      <c r="G73" s="18">
        <f t="shared" si="7"/>
        <v>0</v>
      </c>
      <c r="K73" s="31" t="s">
        <v>36</v>
      </c>
      <c r="L73" s="32" t="s">
        <v>36</v>
      </c>
      <c r="M73" s="33"/>
    </row>
    <row r="74" spans="1:13" s="4" customFormat="1" ht="46.8" customHeight="1" thickBot="1" x14ac:dyDescent="0.35">
      <c r="A7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4" s="14" t="b">
        <f>IF(L73=$F$108,$G$108,IF(L73=$F$109,$G$109,IF(L73=$F$110,$G$110,IF(L73=$F$111,$G$111,IF(L73=$F$112,$G$112,IF(L73=$F$113,$G$113,IF(L73=$F$114,$G$114,IF(L73=$F$115,$G$115,IF(L73=$F$116,$G$116,IF(L73=$F$117,$G$117,IF(L73=$F$119,$G$119,IF(L73=$F$118,$G$118))))))))))))</f>
        <v>0</v>
      </c>
      <c r="D74" s="14" t="b">
        <f>IF(L73=$F$108,$H$108,IF(L73=$F$109,$H$109,IF(L73=$F$110,$H$110,IF(L73=$F$111,$H$111,IF(L73=$F$112,$H$112,IF(L73=$F$113,$H$113,IF(L73=$F$114,$H$114,IF(L73=$F$115,$H$115,IF(L73=$F$116,$H$116,IF(L73=$F$117,$H$117,IF(L73=$F$119,$H$119,IF(L73=$F$118,$H$118))))))))))))</f>
        <v>0</v>
      </c>
      <c r="E74" s="17">
        <f t="shared" si="5"/>
        <v>0</v>
      </c>
      <c r="F74" s="15" t="b">
        <f t="shared" si="6"/>
        <v>0</v>
      </c>
      <c r="G74" s="18">
        <f t="shared" si="7"/>
        <v>0</v>
      </c>
      <c r="K74" s="31" t="s">
        <v>36</v>
      </c>
      <c r="L74" s="32" t="s">
        <v>36</v>
      </c>
      <c r="M74" s="33"/>
    </row>
    <row r="75" spans="1:13" s="4" customFormat="1" ht="46.8" customHeight="1" thickBot="1" x14ac:dyDescent="0.35">
      <c r="A7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5" s="14" t="b">
        <f>IF(L74=$F$108,$G$108,IF(L74=$F$109,$G$109,IF(L74=$F$110,$G$110,IF(L74=$F$111,$G$111,IF(L74=$F$112,$G$112,IF(L74=$F$113,$G$113,IF(L74=$F$114,$G$114,IF(L74=$F$115,$G$115,IF(L74=$F$116,$G$116,IF(L74=$F$117,$G$117,IF(L74=$F$119,$G$119,IF(L74=$F$118,$G$118))))))))))))</f>
        <v>0</v>
      </c>
      <c r="D75" s="14" t="b">
        <f>IF(L74=$F$108,$H$108,IF(L74=$F$109,$H$109,IF(L74=$F$110,$H$110,IF(L74=$F$111,$H$111,IF(L74=$F$112,$H$112,IF(L74=$F$113,$H$113,IF(L74=$F$114,$H$114,IF(L74=$F$115,$H$115,IF(L74=$F$116,$H$116,IF(L74=$F$117,$H$117,IF(L74=$F$119,$H$119,IF(L74=$F$118,$H$118))))))))))))</f>
        <v>0</v>
      </c>
      <c r="E75" s="17">
        <f t="shared" si="5"/>
        <v>0</v>
      </c>
      <c r="F75" s="15" t="b">
        <f t="shared" si="6"/>
        <v>0</v>
      </c>
      <c r="G75" s="18">
        <f t="shared" si="7"/>
        <v>0</v>
      </c>
      <c r="K75" s="31" t="s">
        <v>36</v>
      </c>
      <c r="L75" s="32" t="s">
        <v>36</v>
      </c>
      <c r="M75" s="33"/>
    </row>
    <row r="76" spans="1:13" s="4" customFormat="1" ht="46.8" customHeight="1" thickBot="1" x14ac:dyDescent="0.35">
      <c r="A7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6" s="14" t="b">
        <f>IF(L75=$F$108,$G$108,IF(L75=$F$109,$G$109,IF(L75=$F$110,$G$110,IF(L75=$F$111,$G$111,IF(L75=$F$112,$G$112,IF(L75=$F$113,$G$113,IF(L75=$F$114,$G$114,IF(L75=$F$115,$G$115,IF(L75=$F$116,$G$116,IF(L75=$F$117,$G$117,IF(L75=$F$119,$G$119,IF(L75=$F$118,$G$118))))))))))))</f>
        <v>0</v>
      </c>
      <c r="D76" s="14" t="b">
        <f>IF(L75=$F$108,$H$108,IF(L75=$F$109,$H$109,IF(L75=$F$110,$H$110,IF(L75=$F$111,$H$111,IF(L75=$F$112,$H$112,IF(L75=$F$113,$H$113,IF(L75=$F$114,$H$114,IF(L75=$F$115,$H$115,IF(L75=$F$116,$H$116,IF(L75=$F$117,$H$117,IF(L75=$F$119,$H$119,IF(L75=$F$118,$H$118))))))))))))</f>
        <v>0</v>
      </c>
      <c r="E76" s="17">
        <f t="shared" si="5"/>
        <v>0</v>
      </c>
      <c r="F76" s="15" t="b">
        <f t="shared" si="6"/>
        <v>0</v>
      </c>
      <c r="G76" s="18">
        <f t="shared" si="7"/>
        <v>0</v>
      </c>
      <c r="K76" s="31" t="s">
        <v>36</v>
      </c>
      <c r="L76" s="32" t="s">
        <v>36</v>
      </c>
      <c r="M76" s="33"/>
    </row>
    <row r="77" spans="1:13" s="4" customFormat="1" ht="46.8" customHeight="1" thickBot="1" x14ac:dyDescent="0.35">
      <c r="A7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7" s="14" t="b">
        <f>IF(L76=$F$108,$G$108,IF(L76=$F$109,$G$109,IF(L76=$F$110,$G$110,IF(L76=$F$111,$G$111,IF(L76=$F$112,$G$112,IF(L76=$F$113,$G$113,IF(L76=$F$114,$G$114,IF(L76=$F$115,$G$115,IF(L76=$F$116,$G$116,IF(L76=$F$117,$G$117,IF(L76=$F$119,$G$119,IF(L76=$F$118,$G$118))))))))))))</f>
        <v>0</v>
      </c>
      <c r="D77" s="14" t="b">
        <f>IF(L76=$F$108,$H$108,IF(L76=$F$109,$H$109,IF(L76=$F$110,$H$110,IF(L76=$F$111,$H$111,IF(L76=$F$112,$H$112,IF(L76=$F$113,$H$113,IF(L76=$F$114,$H$114,IF(L76=$F$115,$H$115,IF(L76=$F$116,$H$116,IF(L76=$F$117,$H$117,IF(L76=$F$119,$H$119,IF(L76=$F$118,$H$118))))))))))))</f>
        <v>0</v>
      </c>
      <c r="E77" s="17">
        <f t="shared" si="5"/>
        <v>0</v>
      </c>
      <c r="F77" s="15" t="b">
        <f t="shared" si="6"/>
        <v>0</v>
      </c>
      <c r="G77" s="18">
        <f t="shared" si="7"/>
        <v>0</v>
      </c>
      <c r="K77" s="31" t="s">
        <v>36</v>
      </c>
      <c r="L77" s="32" t="s">
        <v>36</v>
      </c>
      <c r="M77" s="33"/>
    </row>
    <row r="78" spans="1:13" s="4" customFormat="1" ht="46.8" customHeight="1" thickBot="1" x14ac:dyDescent="0.35">
      <c r="A7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8" s="14" t="b">
        <f>IF(L77=$F$108,$G$108,IF(L77=$F$109,$G$109,IF(L77=$F$110,$G$110,IF(L77=$F$111,$G$111,IF(L77=$F$112,$G$112,IF(L77=$F$113,$G$113,IF(L77=$F$114,$G$114,IF(L77=$F$115,$G$115,IF(L77=$F$116,$G$116,IF(L77=$F$117,$G$117,IF(L77=$F$119,$G$119,IF(L77=$F$118,$G$118))))))))))))</f>
        <v>0</v>
      </c>
      <c r="D78" s="14" t="b">
        <f>IF(L77=$F$108,$H$108,IF(L77=$F$109,$H$109,IF(L77=$F$110,$H$110,IF(L77=$F$111,$H$111,IF(L77=$F$112,$H$112,IF(L77=$F$113,$H$113,IF(L77=$F$114,$H$114,IF(L77=$F$115,$H$115,IF(L77=$F$116,$H$116,IF(L77=$F$117,$H$117,IF(L77=$F$119,$H$119,IF(L77=$F$118,$H$118))))))))))))</f>
        <v>0</v>
      </c>
      <c r="E78" s="17">
        <f t="shared" si="5"/>
        <v>0</v>
      </c>
      <c r="F78" s="15" t="b">
        <f t="shared" si="6"/>
        <v>0</v>
      </c>
      <c r="G78" s="18">
        <f t="shared" si="7"/>
        <v>0</v>
      </c>
      <c r="K78" s="31" t="s">
        <v>36</v>
      </c>
      <c r="L78" s="32" t="s">
        <v>36</v>
      </c>
      <c r="M78" s="33"/>
    </row>
    <row r="79" spans="1:13" s="4" customFormat="1" ht="46.8" customHeight="1" thickBot="1" x14ac:dyDescent="0.35">
      <c r="A7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7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79" s="14" t="b">
        <f>IF(L78=$F$108,$G$108,IF(L78=$F$109,$G$109,IF(L78=$F$110,$G$110,IF(L78=$F$111,$G$111,IF(L78=$F$112,$G$112,IF(L78=$F$113,$G$113,IF(L78=$F$114,$G$114,IF(L78=$F$115,$G$115,IF(L78=$F$116,$G$116,IF(L78=$F$117,$G$117,IF(L78=$F$119,$G$119,IF(L78=$F$118,$G$118))))))))))))</f>
        <v>0</v>
      </c>
      <c r="D79" s="14" t="b">
        <f>IF(L78=$F$108,$H$108,IF(L78=$F$109,$H$109,IF(L78=$F$110,$H$110,IF(L78=$F$111,$H$111,IF(L78=$F$112,$H$112,IF(L78=$F$113,$H$113,IF(L78=$F$114,$H$114,IF(L78=$F$115,$H$115,IF(L78=$F$116,$H$116,IF(L78=$F$117,$H$117,IF(L78=$F$119,$H$119,IF(L78=$F$118,$H$118))))))))))))</f>
        <v>0</v>
      </c>
      <c r="E79" s="17">
        <f t="shared" si="5"/>
        <v>0</v>
      </c>
      <c r="F79" s="15" t="b">
        <f t="shared" si="6"/>
        <v>0</v>
      </c>
      <c r="G79" s="18">
        <f t="shared" si="7"/>
        <v>0</v>
      </c>
      <c r="K79" s="31" t="s">
        <v>36</v>
      </c>
      <c r="L79" s="32" t="s">
        <v>36</v>
      </c>
      <c r="M79" s="33"/>
    </row>
    <row r="80" spans="1:13" s="4" customFormat="1" ht="46.8" customHeight="1" thickBot="1" x14ac:dyDescent="0.35">
      <c r="A8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0" s="14" t="b">
        <f>IF(L79=$F$108,$G$108,IF(L79=$F$109,$G$109,IF(L79=$F$110,$G$110,IF(L79=$F$111,$G$111,IF(L79=$F$112,$G$112,IF(L79=$F$113,$G$113,IF(L79=$F$114,$G$114,IF(L79=$F$115,$G$115,IF(L79=$F$116,$G$116,IF(L79=$F$117,$G$117,IF(L79=$F$119,$G$119,IF(L79=$F$118,$G$118))))))))))))</f>
        <v>0</v>
      </c>
      <c r="D80" s="14" t="b">
        <f>IF(L79=$F$108,$H$108,IF(L79=$F$109,$H$109,IF(L79=$F$110,$H$110,IF(L79=$F$111,$H$111,IF(L79=$F$112,$H$112,IF(L79=$F$113,$H$113,IF(L79=$F$114,$H$114,IF(L79=$F$115,$H$115,IF(L79=$F$116,$H$116,IF(L79=$F$117,$H$117,IF(L79=$F$119,$H$119,IF(L79=$F$118,$H$118))))))))))))</f>
        <v>0</v>
      </c>
      <c r="E80" s="17">
        <f t="shared" si="5"/>
        <v>0</v>
      </c>
      <c r="F80" s="15" t="b">
        <f t="shared" si="6"/>
        <v>0</v>
      </c>
      <c r="G80" s="18">
        <f t="shared" si="7"/>
        <v>0</v>
      </c>
      <c r="K80" s="31" t="s">
        <v>36</v>
      </c>
      <c r="L80" s="32" t="s">
        <v>36</v>
      </c>
      <c r="M80" s="33"/>
    </row>
    <row r="81" spans="1:13" s="4" customFormat="1" ht="46.8" customHeight="1" thickBot="1" x14ac:dyDescent="0.35">
      <c r="A81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1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1" s="14" t="b">
        <f>IF(L80=$F$108,$G$108,IF(L80=$F$109,$G$109,IF(L80=$F$110,$G$110,IF(L80=$F$111,$G$111,IF(L80=$F$112,$G$112,IF(L80=$F$113,$G$113,IF(L80=$F$114,$G$114,IF(L80=$F$115,$G$115,IF(L80=$F$116,$G$116,IF(L80=$F$117,$G$117,IF(L80=$F$119,$G$119,IF(L80=$F$118,$G$118))))))))))))</f>
        <v>0</v>
      </c>
      <c r="D81" s="14" t="b">
        <f>IF(L80=$F$108,$H$108,IF(L80=$F$109,$H$109,IF(L80=$F$110,$H$110,IF(L80=$F$111,$H$111,IF(L80=$F$112,$H$112,IF(L80=$F$113,$H$113,IF(L80=$F$114,$H$114,IF(L80=$F$115,$H$115,IF(L80=$F$116,$H$116,IF(L80=$F$117,$H$117,IF(L80=$F$119,$H$119,IF(L80=$F$118,$H$118))))))))))))</f>
        <v>0</v>
      </c>
      <c r="E81" s="17">
        <f t="shared" si="5"/>
        <v>0</v>
      </c>
      <c r="F81" s="15" t="b">
        <f t="shared" si="6"/>
        <v>0</v>
      </c>
      <c r="G81" s="18">
        <f t="shared" si="7"/>
        <v>0</v>
      </c>
      <c r="K81" s="31" t="s">
        <v>36</v>
      </c>
      <c r="L81" s="32" t="s">
        <v>36</v>
      </c>
      <c r="M81" s="33"/>
    </row>
    <row r="82" spans="1:13" s="4" customFormat="1" ht="46.8" customHeight="1" thickBot="1" x14ac:dyDescent="0.35">
      <c r="A8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2" s="14" t="b">
        <f>IF(L81=$F$108,$G$108,IF(L81=$F$109,$G$109,IF(L81=$F$110,$G$110,IF(L81=$F$111,$G$111,IF(L81=$F$112,$G$112,IF(L81=$F$113,$G$113,IF(L81=$F$114,$G$114,IF(L81=$F$115,$G$115,IF(L81=$F$116,$G$116,IF(L81=$F$117,$G$117,IF(L81=$F$119,$G$119,IF(L81=$F$118,$G$118))))))))))))</f>
        <v>0</v>
      </c>
      <c r="D82" s="14" t="b">
        <f>IF(L81=$F$108,$H$108,IF(L81=$F$109,$H$109,IF(L81=$F$110,$H$110,IF(L81=$F$111,$H$111,IF(L81=$F$112,$H$112,IF(L81=$F$113,$H$113,IF(L81=$F$114,$H$114,IF(L81=$F$115,$H$115,IF(L81=$F$116,$H$116,IF(L81=$F$117,$H$117,IF(L81=$F$119,$H$119,IF(L81=$F$118,$H$118))))))))))))</f>
        <v>0</v>
      </c>
      <c r="E82" s="17">
        <f t="shared" si="5"/>
        <v>0</v>
      </c>
      <c r="F82" s="15" t="b">
        <f t="shared" si="6"/>
        <v>0</v>
      </c>
      <c r="G82" s="18">
        <f t="shared" si="7"/>
        <v>0</v>
      </c>
      <c r="K82" s="31" t="s">
        <v>36</v>
      </c>
      <c r="L82" s="32" t="s">
        <v>36</v>
      </c>
      <c r="M82" s="33"/>
    </row>
    <row r="83" spans="1:13" s="4" customFormat="1" ht="46.8" customHeight="1" thickBot="1" x14ac:dyDescent="0.35">
      <c r="A8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3" s="14" t="b">
        <f>IF(L82=$F$108,$G$108,IF(L82=$F$109,$G$109,IF(L82=$F$110,$G$110,IF(L82=$F$111,$G$111,IF(L82=$F$112,$G$112,IF(L82=$F$113,$G$113,IF(L82=$F$114,$G$114,IF(L82=$F$115,$G$115,IF(L82=$F$116,$G$116,IF(L82=$F$117,$G$117,IF(L82=$F$119,$G$119,IF(L82=$F$118,$G$118))))))))))))</f>
        <v>0</v>
      </c>
      <c r="D83" s="14" t="b">
        <f>IF(L82=$F$108,$H$108,IF(L82=$F$109,$H$109,IF(L82=$F$110,$H$110,IF(L82=$F$111,$H$111,IF(L82=$F$112,$H$112,IF(L82=$F$113,$H$113,IF(L82=$F$114,$H$114,IF(L82=$F$115,$H$115,IF(L82=$F$116,$H$116,IF(L82=$F$117,$H$117,IF(L82=$F$119,$H$119,IF(L82=$F$118,$H$118))))))))))))</f>
        <v>0</v>
      </c>
      <c r="E83" s="17">
        <f t="shared" si="5"/>
        <v>0</v>
      </c>
      <c r="F83" s="15" t="b">
        <f t="shared" si="6"/>
        <v>0</v>
      </c>
      <c r="G83" s="18">
        <f t="shared" si="7"/>
        <v>0</v>
      </c>
      <c r="K83" s="31" t="s">
        <v>36</v>
      </c>
      <c r="L83" s="32" t="s">
        <v>36</v>
      </c>
      <c r="M83" s="33"/>
    </row>
    <row r="84" spans="1:13" s="4" customFormat="1" ht="46.8" customHeight="1" thickBot="1" x14ac:dyDescent="0.35">
      <c r="A8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4" s="14" t="b">
        <f>IF(L83=$F$108,$G$108,IF(L83=$F$109,$G$109,IF(L83=$F$110,$G$110,IF(L83=$F$111,$G$111,IF(L83=$F$112,$G$112,IF(L83=$F$113,$G$113,IF(L83=$F$114,$G$114,IF(L83=$F$115,$G$115,IF(L83=$F$116,$G$116,IF(L83=$F$117,$G$117,IF(L83=$F$119,$G$119,IF(L83=$F$118,$G$118))))))))))))</f>
        <v>0</v>
      </c>
      <c r="D84" s="14" t="b">
        <f>IF(L83=$F$108,$H$108,IF(L83=$F$109,$H$109,IF(L83=$F$110,$H$110,IF(L83=$F$111,$H$111,IF(L83=$F$112,$H$112,IF(L83=$F$113,$H$113,IF(L83=$F$114,$H$114,IF(L83=$F$115,$H$115,IF(L83=$F$116,$H$116,IF(L83=$F$117,$H$117,IF(L83=$F$119,$H$119,IF(L83=$F$118,$H$118))))))))))))</f>
        <v>0</v>
      </c>
      <c r="E84" s="17">
        <f t="shared" si="5"/>
        <v>0</v>
      </c>
      <c r="F84" s="15" t="b">
        <f t="shared" si="6"/>
        <v>0</v>
      </c>
      <c r="G84" s="18">
        <f t="shared" si="7"/>
        <v>0</v>
      </c>
      <c r="K84" s="31" t="s">
        <v>36</v>
      </c>
      <c r="L84" s="32" t="s">
        <v>36</v>
      </c>
      <c r="M84" s="33"/>
    </row>
    <row r="85" spans="1:13" s="4" customFormat="1" ht="46.8" customHeight="1" thickBot="1" x14ac:dyDescent="0.35">
      <c r="A8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5" s="14" t="b">
        <f>IF(L84=$F$108,$G$108,IF(L84=$F$109,$G$109,IF(L84=$F$110,$G$110,IF(L84=$F$111,$G$111,IF(L84=$F$112,$G$112,IF(L84=$F$113,$G$113,IF(L84=$F$114,$G$114,IF(L84=$F$115,$G$115,IF(L84=$F$116,$G$116,IF(L84=$F$117,$G$117,IF(L84=$F$119,$G$119,IF(L84=$F$118,$G$118))))))))))))</f>
        <v>0</v>
      </c>
      <c r="D85" s="14" t="b">
        <f>IF(L84=$F$108,$H$108,IF(L84=$F$109,$H$109,IF(L84=$F$110,$H$110,IF(L84=$F$111,$H$111,IF(L84=$F$112,$H$112,IF(L84=$F$113,$H$113,IF(L84=$F$114,$H$114,IF(L84=$F$115,$H$115,IF(L84=$F$116,$H$116,IF(L84=$F$117,$H$117,IF(L84=$F$119,$H$119,IF(L84=$F$118,$H$118))))))))))))</f>
        <v>0</v>
      </c>
      <c r="E85" s="17">
        <f t="shared" si="5"/>
        <v>0</v>
      </c>
      <c r="F85" s="15" t="b">
        <f t="shared" si="6"/>
        <v>0</v>
      </c>
      <c r="G85" s="18">
        <f t="shared" si="7"/>
        <v>0</v>
      </c>
      <c r="K85" s="31" t="s">
        <v>36</v>
      </c>
      <c r="L85" s="32" t="s">
        <v>36</v>
      </c>
      <c r="M85" s="33"/>
    </row>
    <row r="86" spans="1:13" s="4" customFormat="1" ht="46.8" customHeight="1" thickBot="1" x14ac:dyDescent="0.35">
      <c r="A8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6" s="14" t="b">
        <f>IF(L85=$F$108,$G$108,IF(L85=$F$109,$G$109,IF(L85=$F$110,$G$110,IF(L85=$F$111,$G$111,IF(L85=$F$112,$G$112,IF(L85=$F$113,$G$113,IF(L85=$F$114,$G$114,IF(L85=$F$115,$G$115,IF(L85=$F$116,$G$116,IF(L85=$F$117,$G$117,IF(L85=$F$119,$G$119,IF(L85=$F$118,$G$118))))))))))))</f>
        <v>0</v>
      </c>
      <c r="D86" s="14" t="b">
        <f>IF(L85=$F$108,$H$108,IF(L85=$F$109,$H$109,IF(L85=$F$110,$H$110,IF(L85=$F$111,$H$111,IF(L85=$F$112,$H$112,IF(L85=$F$113,$H$113,IF(L85=$F$114,$H$114,IF(L85=$F$115,$H$115,IF(L85=$F$116,$H$116,IF(L85=$F$117,$H$117,IF(L85=$F$119,$H$119,IF(L85=$F$118,$H$118))))))))))))</f>
        <v>0</v>
      </c>
      <c r="E86" s="17">
        <f t="shared" si="5"/>
        <v>0</v>
      </c>
      <c r="F86" s="15" t="b">
        <f t="shared" si="6"/>
        <v>0</v>
      </c>
      <c r="G86" s="18">
        <f t="shared" si="7"/>
        <v>0</v>
      </c>
      <c r="K86" s="31" t="s">
        <v>36</v>
      </c>
      <c r="L86" s="32" t="s">
        <v>36</v>
      </c>
      <c r="M86" s="33"/>
    </row>
    <row r="87" spans="1:13" s="4" customFormat="1" ht="46.8" customHeight="1" thickBot="1" x14ac:dyDescent="0.35">
      <c r="A8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7" s="14" t="b">
        <f>IF(L86=$F$108,$G$108,IF(L86=$F$109,$G$109,IF(L86=$F$110,$G$110,IF(L86=$F$111,$G$111,IF(L86=$F$112,$G$112,IF(L86=$F$113,$G$113,IF(L86=$F$114,$G$114,IF(L86=$F$115,$G$115,IF(L86=$F$116,$G$116,IF(L86=$F$117,$G$117,IF(L86=$F$119,$G$119,IF(L86=$F$118,$G$118))))))))))))</f>
        <v>0</v>
      </c>
      <c r="D87" s="14" t="b">
        <f>IF(L86=$F$108,$H$108,IF(L86=$F$109,$H$109,IF(L86=$F$110,$H$110,IF(L86=$F$111,$H$111,IF(L86=$F$112,$H$112,IF(L86=$F$113,$H$113,IF(L86=$F$114,$H$114,IF(L86=$F$115,$H$115,IF(L86=$F$116,$H$116,IF(L86=$F$117,$H$117,IF(L86=$F$119,$H$119,IF(L86=$F$118,$H$118))))))))))))</f>
        <v>0</v>
      </c>
      <c r="E87" s="17">
        <f t="shared" si="5"/>
        <v>0</v>
      </c>
      <c r="F87" s="15" t="b">
        <f t="shared" si="6"/>
        <v>0</v>
      </c>
      <c r="G87" s="18">
        <f t="shared" si="7"/>
        <v>0</v>
      </c>
      <c r="K87" s="31" t="s">
        <v>36</v>
      </c>
      <c r="L87" s="32" t="s">
        <v>36</v>
      </c>
      <c r="M87" s="33"/>
    </row>
    <row r="88" spans="1:13" s="4" customFormat="1" ht="46.8" customHeight="1" thickBot="1" x14ac:dyDescent="0.35">
      <c r="A8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8" s="14" t="b">
        <f>IF(L87=$F$108,$G$108,IF(L87=$F$109,$G$109,IF(L87=$F$110,$G$110,IF(L87=$F$111,$G$111,IF(L87=$F$112,$G$112,IF(L87=$F$113,$G$113,IF(L87=$F$114,$G$114,IF(L87=$F$115,$G$115,IF(L87=$F$116,$G$116,IF(L87=$F$117,$G$117,IF(L87=$F$119,$G$119,IF(L87=$F$118,$G$118))))))))))))</f>
        <v>0</v>
      </c>
      <c r="D88" s="14" t="b">
        <f>IF(L87=$F$108,$H$108,IF(L87=$F$109,$H$109,IF(L87=$F$110,$H$110,IF(L87=$F$111,$H$111,IF(L87=$F$112,$H$112,IF(L87=$F$113,$H$113,IF(L87=$F$114,$H$114,IF(L87=$F$115,$H$115,IF(L87=$F$116,$H$116,IF(L87=$F$117,$H$117,IF(L87=$F$119,$H$119,IF(L87=$F$118,$H$118))))))))))))</f>
        <v>0</v>
      </c>
      <c r="E88" s="17">
        <f t="shared" si="5"/>
        <v>0</v>
      </c>
      <c r="F88" s="15" t="b">
        <f t="shared" si="6"/>
        <v>0</v>
      </c>
      <c r="G88" s="18">
        <f t="shared" si="7"/>
        <v>0</v>
      </c>
      <c r="K88" s="31" t="s">
        <v>36</v>
      </c>
      <c r="L88" s="32" t="s">
        <v>36</v>
      </c>
      <c r="M88" s="33"/>
    </row>
    <row r="89" spans="1:13" s="4" customFormat="1" ht="46.8" customHeight="1" thickBot="1" x14ac:dyDescent="0.35">
      <c r="A8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8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89" s="14" t="b">
        <f>IF(L88=$F$108,$G$108,IF(L88=$F$109,$G$109,IF(L88=$F$110,$G$110,IF(L88=$F$111,$G$111,IF(L88=$F$112,$G$112,IF(L88=$F$113,$G$113,IF(L88=$F$114,$G$114,IF(L88=$F$115,$G$115,IF(L88=$F$116,$G$116,IF(L88=$F$117,$G$117,IF(L88=$F$119,$G$119,IF(L88=$F$118,$G$118))))))))))))</f>
        <v>0</v>
      </c>
      <c r="D89" s="14" t="b">
        <f>IF(L88=$F$108,$H$108,IF(L88=$F$109,$H$109,IF(L88=$F$110,$H$110,IF(L88=$F$111,$H$111,IF(L88=$F$112,$H$112,IF(L88=$F$113,$H$113,IF(L88=$F$114,$H$114,IF(L88=$F$115,$H$115,IF(L88=$F$116,$H$116,IF(L88=$F$117,$H$117,IF(L88=$F$119,$H$119,IF(L88=$F$118,$H$118))))))))))))</f>
        <v>0</v>
      </c>
      <c r="E89" s="17">
        <f t="shared" si="5"/>
        <v>0</v>
      </c>
      <c r="F89" s="15" t="b">
        <f t="shared" si="6"/>
        <v>0</v>
      </c>
      <c r="G89" s="18">
        <f t="shared" si="7"/>
        <v>0</v>
      </c>
      <c r="K89" s="31" t="s">
        <v>36</v>
      </c>
      <c r="L89" s="32" t="s">
        <v>36</v>
      </c>
      <c r="M89" s="33"/>
    </row>
    <row r="90" spans="1:13" s="4" customFormat="1" ht="46.8" customHeight="1" thickBot="1" x14ac:dyDescent="0.35">
      <c r="A9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0" s="14" t="b">
        <f>IF(L89=$F$108,$G$108,IF(L89=$F$109,$G$109,IF(L89=$F$110,$G$110,IF(L89=$F$111,$G$111,IF(L89=$F$112,$G$112,IF(L89=$F$113,$G$113,IF(L89=$F$114,$G$114,IF(L89=$F$115,$G$115,IF(L89=$F$116,$G$116,IF(L89=$F$117,$G$117,IF(L89=$F$119,$G$119,IF(L89=$F$118,$G$118))))))))))))</f>
        <v>0</v>
      </c>
      <c r="D90" s="14" t="b">
        <f>IF(L89=$F$108,$H$108,IF(L89=$F$109,$H$109,IF(L89=$F$110,$H$110,IF(L89=$F$111,$H$111,IF(L89=$F$112,$H$112,IF(L89=$F$113,$H$113,IF(L89=$F$114,$H$114,IF(L89=$F$115,$H$115,IF(L89=$F$116,$H$116,IF(L89=$F$117,$H$117,IF(L89=$F$119,$H$119,IF(L89=$F$118,$H$118))))))))))))</f>
        <v>0</v>
      </c>
      <c r="E90" s="17">
        <f t="shared" si="5"/>
        <v>0</v>
      </c>
      <c r="F90" s="15" t="b">
        <f t="shared" si="6"/>
        <v>0</v>
      </c>
      <c r="G90" s="18">
        <f t="shared" si="7"/>
        <v>0</v>
      </c>
      <c r="K90" s="31" t="s">
        <v>36</v>
      </c>
      <c r="L90" s="32" t="s">
        <v>36</v>
      </c>
      <c r="M90" s="33"/>
    </row>
    <row r="91" spans="1:13" s="4" customFormat="1" ht="46.8" customHeight="1" thickBot="1" x14ac:dyDescent="0.35">
      <c r="A91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1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1" s="14" t="b">
        <f>IF(L90=$F$108,$G$108,IF(L90=$F$109,$G$109,IF(L90=$F$110,$G$110,IF(L90=$F$111,$G$111,IF(L90=$F$112,$G$112,IF(L90=$F$113,$G$113,IF(L90=$F$114,$G$114,IF(L90=$F$115,$G$115,IF(L90=$F$116,$G$116,IF(L90=$F$117,$G$117,IF(L90=$F$119,$G$119,IF(L90=$F$118,$G$118))))))))))))</f>
        <v>0</v>
      </c>
      <c r="D91" s="14" t="b">
        <f>IF(L90=$F$108,$H$108,IF(L90=$F$109,$H$109,IF(L90=$F$110,$H$110,IF(L90=$F$111,$H$111,IF(L90=$F$112,$H$112,IF(L90=$F$113,$H$113,IF(L90=$F$114,$H$114,IF(L90=$F$115,$H$115,IF(L90=$F$116,$H$116,IF(L90=$F$117,$H$117,IF(L90=$F$119,$H$119,IF(L90=$F$118,$H$118))))))))))))</f>
        <v>0</v>
      </c>
      <c r="E91" s="17">
        <f t="shared" si="5"/>
        <v>0</v>
      </c>
      <c r="F91" s="15" t="b">
        <f t="shared" si="6"/>
        <v>0</v>
      </c>
      <c r="G91" s="18">
        <f t="shared" si="7"/>
        <v>0</v>
      </c>
      <c r="K91" s="31" t="s">
        <v>36</v>
      </c>
      <c r="L91" s="32" t="s">
        <v>36</v>
      </c>
      <c r="M91" s="33"/>
    </row>
    <row r="92" spans="1:13" s="4" customFormat="1" ht="46.8" customHeight="1" thickBot="1" x14ac:dyDescent="0.35">
      <c r="A92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2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2" s="14" t="b">
        <f>IF(L91=$F$108,$G$108,IF(L91=$F$109,$G$109,IF(L91=$F$110,$G$110,IF(L91=$F$111,$G$111,IF(L91=$F$112,$G$112,IF(L91=$F$113,$G$113,IF(L91=$F$114,$G$114,IF(L91=$F$115,$G$115,IF(L91=$F$116,$G$116,IF(L91=$F$117,$G$117,IF(L91=$F$119,$G$119,IF(L91=$F$118,$G$118))))))))))))</f>
        <v>0</v>
      </c>
      <c r="D92" s="14" t="b">
        <f>IF(L91=$F$108,$H$108,IF(L91=$F$109,$H$109,IF(L91=$F$110,$H$110,IF(L91=$F$111,$H$111,IF(L91=$F$112,$H$112,IF(L91=$F$113,$H$113,IF(L91=$F$114,$H$114,IF(L91=$F$115,$H$115,IF(L91=$F$116,$H$116,IF(L91=$F$117,$H$117,IF(L91=$F$119,$H$119,IF(L91=$F$118,$H$118))))))))))))</f>
        <v>0</v>
      </c>
      <c r="E92" s="17">
        <f t="shared" si="5"/>
        <v>0</v>
      </c>
      <c r="F92" s="15" t="b">
        <f t="shared" si="6"/>
        <v>0</v>
      </c>
      <c r="G92" s="18">
        <f t="shared" si="7"/>
        <v>0</v>
      </c>
      <c r="K92" s="31" t="s">
        <v>36</v>
      </c>
      <c r="L92" s="32" t="s">
        <v>36</v>
      </c>
      <c r="M92" s="33"/>
    </row>
    <row r="93" spans="1:13" s="4" customFormat="1" ht="46.8" customHeight="1" thickBot="1" x14ac:dyDescent="0.35">
      <c r="A93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3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3" s="14" t="b">
        <f>IF(L92=$F$108,$G$108,IF(L92=$F$109,$G$109,IF(L92=$F$110,$G$110,IF(L92=$F$111,$G$111,IF(L92=$F$112,$G$112,IF(L92=$F$113,$G$113,IF(L92=$F$114,$G$114,IF(L92=$F$115,$G$115,IF(L92=$F$116,$G$116,IF(L92=$F$117,$G$117,IF(L92=$F$119,$G$119,IF(L92=$F$118,$G$118))))))))))))</f>
        <v>0</v>
      </c>
      <c r="D93" s="14" t="b">
        <f>IF(L92=$F$108,$H$108,IF(L92=$F$109,$H$109,IF(L92=$F$110,$H$110,IF(L92=$F$111,$H$111,IF(L92=$F$112,$H$112,IF(L92=$F$113,$H$113,IF(L92=$F$114,$H$114,IF(L92=$F$115,$H$115,IF(L92=$F$116,$H$116,IF(L92=$F$117,$H$117,IF(L92=$F$119,$H$119,IF(L92=$F$118,$H$118))))))))))))</f>
        <v>0</v>
      </c>
      <c r="E93" s="17">
        <f t="shared" si="5"/>
        <v>0</v>
      </c>
      <c r="F93" s="15" t="b">
        <f t="shared" si="6"/>
        <v>0</v>
      </c>
      <c r="G93" s="18">
        <f t="shared" si="7"/>
        <v>0</v>
      </c>
      <c r="K93" s="31" t="s">
        <v>36</v>
      </c>
      <c r="L93" s="32" t="s">
        <v>36</v>
      </c>
      <c r="M93" s="33"/>
    </row>
    <row r="94" spans="1:13" s="4" customFormat="1" ht="46.8" customHeight="1" thickBot="1" x14ac:dyDescent="0.35">
      <c r="A94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4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4" s="14" t="b">
        <f>IF(L93=$F$108,$G$108,IF(L93=$F$109,$G$109,IF(L93=$F$110,$G$110,IF(L93=$F$111,$G$111,IF(L93=$F$112,$G$112,IF(L93=$F$113,$G$113,IF(L93=$F$114,$G$114,IF(L93=$F$115,$G$115,IF(L93=$F$116,$G$116,IF(L93=$F$117,$G$117,IF(L93=$F$119,$G$119,IF(L93=$F$118,$G$118))))))))))))</f>
        <v>0</v>
      </c>
      <c r="D94" s="14" t="b">
        <f>IF(L93=$F$108,$H$108,IF(L93=$F$109,$H$109,IF(L93=$F$110,$H$110,IF(L93=$F$111,$H$111,IF(L93=$F$112,$H$112,IF(L93=$F$113,$H$113,IF(L93=$F$114,$H$114,IF(L93=$F$115,$H$115,IF(L93=$F$116,$H$116,IF(L93=$F$117,$H$117,IF(L93=$F$119,$H$119,IF(L93=$F$118,$H$118))))))))))))</f>
        <v>0</v>
      </c>
      <c r="E94" s="17">
        <f t="shared" si="5"/>
        <v>0</v>
      </c>
      <c r="F94" s="15" t="b">
        <f t="shared" si="6"/>
        <v>0</v>
      </c>
      <c r="G94" s="18">
        <f t="shared" si="7"/>
        <v>0</v>
      </c>
      <c r="K94" s="31" t="s">
        <v>36</v>
      </c>
      <c r="L94" s="32" t="s">
        <v>36</v>
      </c>
      <c r="M94" s="33"/>
    </row>
    <row r="95" spans="1:13" s="4" customFormat="1" ht="46.8" customHeight="1" thickBot="1" x14ac:dyDescent="0.35">
      <c r="A95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5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5" s="14" t="b">
        <f>IF(L94=$F$108,$G$108,IF(L94=$F$109,$G$109,IF(L94=$F$110,$G$110,IF(L94=$F$111,$G$111,IF(L94=$F$112,$G$112,IF(L94=$F$113,$G$113,IF(L94=$F$114,$G$114,IF(L94=$F$115,$G$115,IF(L94=$F$116,$G$116,IF(L94=$F$117,$G$117,IF(L94=$F$119,$G$119,IF(L94=$F$118,$G$118))))))))))))</f>
        <v>0</v>
      </c>
      <c r="D95" s="14" t="b">
        <f>IF(L94=$F$108,$H$108,IF(L94=$F$109,$H$109,IF(L94=$F$110,$H$110,IF(L94=$F$111,$H$111,IF(L94=$F$112,$H$112,IF(L94=$F$113,$H$113,IF(L94=$F$114,$H$114,IF(L94=$F$115,$H$115,IF(L94=$F$116,$H$116,IF(L94=$F$117,$H$117,IF(L94=$F$119,$H$119,IF(L94=$F$118,$H$118))))))))))))</f>
        <v>0</v>
      </c>
      <c r="E95" s="17">
        <f t="shared" si="5"/>
        <v>0</v>
      </c>
      <c r="F95" s="15" t="b">
        <f t="shared" si="6"/>
        <v>0</v>
      </c>
      <c r="G95" s="18">
        <f t="shared" si="7"/>
        <v>0</v>
      </c>
      <c r="K95" s="31" t="s">
        <v>36</v>
      </c>
      <c r="L95" s="32" t="s">
        <v>36</v>
      </c>
      <c r="M95" s="33"/>
    </row>
    <row r="96" spans="1:13" s="4" customFormat="1" ht="46.8" customHeight="1" thickBot="1" x14ac:dyDescent="0.35">
      <c r="A96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6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6" s="14" t="b">
        <f>IF(L95=$F$108,$G$108,IF(L95=$F$109,$G$109,IF(L95=$F$110,$G$110,IF(L95=$F$111,$G$111,IF(L95=$F$112,$G$112,IF(L95=$F$113,$G$113,IF(L95=$F$114,$G$114,IF(L95=$F$115,$G$115,IF(L95=$F$116,$G$116,IF(L95=$F$117,$G$117,IF(L95=$F$119,$G$119,IF(L95=$F$118,$G$118))))))))))))</f>
        <v>0</v>
      </c>
      <c r="D96" s="14" t="b">
        <f>IF(L95=$F$108,$H$108,IF(L95=$F$109,$H$109,IF(L95=$F$110,$H$110,IF(L95=$F$111,$H$111,IF(L95=$F$112,$H$112,IF(L95=$F$113,$H$113,IF(L95=$F$114,$H$114,IF(L95=$F$115,$H$115,IF(L95=$F$116,$H$116,IF(L95=$F$117,$H$117,IF(L95=$F$119,$H$119,IF(L95=$F$118,$H$118))))))))))))</f>
        <v>0</v>
      </c>
      <c r="E96" s="17">
        <f t="shared" si="5"/>
        <v>0</v>
      </c>
      <c r="F96" s="15" t="b">
        <f t="shared" si="6"/>
        <v>0</v>
      </c>
      <c r="G96" s="18">
        <f t="shared" si="7"/>
        <v>0</v>
      </c>
      <c r="K96" s="31" t="s">
        <v>36</v>
      </c>
      <c r="L96" s="32" t="s">
        <v>36</v>
      </c>
      <c r="M96" s="33"/>
    </row>
    <row r="97" spans="1:13" s="4" customFormat="1" ht="46.8" customHeight="1" thickBot="1" x14ac:dyDescent="0.35">
      <c r="A97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7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7" s="14" t="b">
        <f>IF(L96=$F$108,$G$108,IF(L96=$F$109,$G$109,IF(L96=$F$110,$G$110,IF(L96=$F$111,$G$111,IF(L96=$F$112,$G$112,IF(L96=$F$113,$G$113,IF(L96=$F$114,$G$114,IF(L96=$F$115,$G$115,IF(L96=$F$116,$G$116,IF(L96=$F$117,$G$117,IF(L96=$F$119,$G$119,IF(L96=$F$118,$G$118))))))))))))</f>
        <v>0</v>
      </c>
      <c r="D97" s="14" t="b">
        <f>IF(L96=$F$108,$H$108,IF(L96=$F$109,$H$109,IF(L96=$F$110,$H$110,IF(L96=$F$111,$H$111,IF(L96=$F$112,$H$112,IF(L96=$F$113,$H$113,IF(L96=$F$114,$H$114,IF(L96=$F$115,$H$115,IF(L96=$F$116,$H$116,IF(L96=$F$117,$H$117,IF(L96=$F$119,$H$119,IF(L96=$F$118,$H$118))))))))))))</f>
        <v>0</v>
      </c>
      <c r="E97" s="17">
        <f t="shared" si="5"/>
        <v>0</v>
      </c>
      <c r="F97" s="15" t="b">
        <f t="shared" si="6"/>
        <v>0</v>
      </c>
      <c r="G97" s="18">
        <f t="shared" si="7"/>
        <v>0</v>
      </c>
      <c r="K97" s="31" t="s">
        <v>36</v>
      </c>
      <c r="L97" s="32" t="s">
        <v>36</v>
      </c>
      <c r="M97" s="33"/>
    </row>
    <row r="98" spans="1:13" s="4" customFormat="1" ht="46.8" customHeight="1" thickBot="1" x14ac:dyDescent="0.35">
      <c r="A98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8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8" s="14" t="b">
        <f>IF(L97=$F$108,$G$108,IF(L97=$F$109,$G$109,IF(L97=$F$110,$G$110,IF(L97=$F$111,$G$111,IF(L97=$F$112,$G$112,IF(L97=$F$113,$G$113,IF(L97=$F$114,$G$114,IF(L97=$F$115,$G$115,IF(L97=$F$116,$G$116,IF(L97=$F$117,$G$117,IF(L97=$F$119,$G$119,IF(L97=$F$118,$G$118))))))))))))</f>
        <v>0</v>
      </c>
      <c r="D98" s="14" t="b">
        <f>IF(L97=$F$108,$H$108,IF(L97=$F$109,$H$109,IF(L97=$F$110,$H$110,IF(L97=$F$111,$H$111,IF(L97=$F$112,$H$112,IF(L97=$F$113,$H$113,IF(L97=$F$114,$H$114,IF(L97=$F$115,$H$115,IF(L97=$F$116,$H$116,IF(L97=$F$117,$H$117,IF(L97=$F$119,$H$119,IF(L97=$F$118,$H$118))))))))))))</f>
        <v>0</v>
      </c>
      <c r="E98" s="17">
        <f t="shared" si="5"/>
        <v>0</v>
      </c>
      <c r="F98" s="15" t="b">
        <f t="shared" si="6"/>
        <v>0</v>
      </c>
      <c r="G98" s="18">
        <f t="shared" si="7"/>
        <v>0</v>
      </c>
      <c r="K98" s="31" t="s">
        <v>36</v>
      </c>
      <c r="L98" s="32" t="s">
        <v>36</v>
      </c>
      <c r="M98" s="33"/>
    </row>
    <row r="99" spans="1:13" s="4" customFormat="1" ht="46.8" customHeight="1" thickBot="1" x14ac:dyDescent="0.35">
      <c r="A99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99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99" s="14" t="b">
        <f>IF(L98=$F$108,$G$108,IF(L98=$F$109,$G$109,IF(L98=$F$110,$G$110,IF(L98=$F$111,$G$111,IF(L98=$F$112,$G$112,IF(L98=$F$113,$G$113,IF(L98=$F$114,$G$114,IF(L98=$F$115,$G$115,IF(L98=$F$116,$G$116,IF(L98=$F$117,$G$117,IF(L98=$F$119,$G$119,IF(L98=$F$118,$G$118))))))))))))</f>
        <v>0</v>
      </c>
      <c r="D99" s="14" t="b">
        <f>IF(L98=$F$108,$H$108,IF(L98=$F$109,$H$109,IF(L98=$F$110,$H$110,IF(L98=$F$111,$H$111,IF(L98=$F$112,$H$112,IF(L98=$F$113,$H$113,IF(L98=$F$114,$H$114,IF(L98=$F$115,$H$115,IF(L98=$F$116,$H$116,IF(L98=$F$117,$H$117,IF(L98=$F$119,$H$119,IF(L98=$F$118,$H$118))))))))))))</f>
        <v>0</v>
      </c>
      <c r="E99" s="17">
        <f t="shared" si="5"/>
        <v>0</v>
      </c>
      <c r="F99" s="15" t="b">
        <f t="shared" si="6"/>
        <v>0</v>
      </c>
      <c r="G99" s="18">
        <f t="shared" si="7"/>
        <v>0</v>
      </c>
      <c r="K99" s="31" t="s">
        <v>36</v>
      </c>
      <c r="L99" s="32" t="s">
        <v>36</v>
      </c>
      <c r="M99" s="33"/>
    </row>
    <row r="100" spans="1:13" s="4" customFormat="1" ht="46.8" customHeight="1" thickBot="1" x14ac:dyDescent="0.35">
      <c r="A100" s="13" t="b">
        <f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100" s="14" t="b">
        <f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100" s="14" t="b">
        <f>IF(L99=$F$108,$G$108,IF(L99=$F$109,$G$109,IF(L99=$F$110,$G$110,IF(L99=$F$111,$G$111,IF(L99=$F$112,$G$112,IF(L99=$F$113,$G$113,IF(L99=$F$114,$G$114,IF(L99=$F$115,$G$115,IF(L99=$F$116,$G$116,IF(L99=$F$117,$G$117,IF(L99=$F$119,$G$119,IF(L99=$F$118,$G$118))))))))))))</f>
        <v>0</v>
      </c>
      <c r="D100" s="14" t="b">
        <f>IF(L99=$F$108,$H$108,IF(L99=$F$109,$H$109,IF(L99=$F$110,$H$110,IF(L99=$F$111,$H$111,IF(L99=$F$112,$H$112,IF(L99=$F$113,$H$113,IF(L99=$F$114,$H$114,IF(L99=$F$115,$H$115,IF(L99=$F$116,$H$116,IF(L99=$F$117,$H$117,IF(L99=$F$119,$H$119,IF(L99=$F$118,$H$118))))))))))))</f>
        <v>0</v>
      </c>
      <c r="E100" s="17">
        <f t="shared" si="5"/>
        <v>0</v>
      </c>
      <c r="F100" s="15" t="b">
        <f t="shared" si="6"/>
        <v>0</v>
      </c>
      <c r="G100" s="18">
        <f t="shared" si="7"/>
        <v>0</v>
      </c>
      <c r="K100" s="31" t="s">
        <v>36</v>
      </c>
      <c r="L100" s="32" t="s">
        <v>36</v>
      </c>
      <c r="M100" s="33"/>
    </row>
    <row r="101" spans="1:13" s="4" customFormat="1" ht="46.8" customHeight="1" thickBot="1" x14ac:dyDescent="0.35">
      <c r="A101" s="13" t="b">
        <f t="shared" ref="A101:A105" si="8">IF($J$19=$F$108,$G$108,IF($J$19=$F$109,$G$109,IF($J$19=$F$110,$G$110,IF($J$19=$F$111,$G$111,IF($J$19=$F$112,$G$112,IF($J$19=$F$113,$G$113,IF($J$19=$F$114,$G$114,IF($J$19=$F$115,$G$115,IF($J$19=$F$116,$G$116,IF($J$19=$F$117,$G$117,IF($J$19=$F$119,$G$119)))))))))))</f>
        <v>0</v>
      </c>
      <c r="B101" s="14" t="b">
        <f t="shared" ref="B101:B104" si="9"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101" s="14" t="b">
        <f t="shared" ref="C101:C104" si="10">IF(L100=$F$108,$G$108,IF(L100=$F$109,$G$109,IF(L100=$F$110,$G$110,IF(L100=$F$111,$G$111,IF(L100=$F$112,$G$112,IF(L100=$F$113,$G$113,IF(L100=$F$114,$G$114,IF(L100=$F$115,$G$115,IF(L100=$F$116,$G$116,IF(L100=$F$117,$G$117,IF(L100=$F$119,$G$119,IF(L100=$F$118,$G$118))))))))))))</f>
        <v>0</v>
      </c>
      <c r="D101" s="14" t="b">
        <f t="shared" ref="D101:D104" si="11">IF(L100=$F$108,$H$108,IF(L100=$F$109,$H$109,IF(L100=$F$110,$H$110,IF(L100=$F$111,$H$111,IF(L100=$F$112,$H$112,IF(L100=$F$113,$H$113,IF(L100=$F$114,$H$114,IF(L100=$F$115,$H$115,IF(L100=$F$116,$H$116,IF(L100=$F$117,$H$117,IF(L100=$F$119,$H$119,IF(L100=$F$118,$H$118))))))))))))</f>
        <v>0</v>
      </c>
      <c r="E101" s="17">
        <f t="shared" ref="E101:E104" si="12">6371*ACOS(COS(RADIANS(90-A101))*COS(RADIANS(90-C101))+SIN(RADIANS(90-A101))*SIN(RADIANS(90-C101))*COS(RADIANS(B101-D101)))</f>
        <v>0</v>
      </c>
      <c r="F101" s="15" t="b">
        <f t="shared" ref="F101:F104" si="13">IF(K100=$F$122,$G$122,IF(K100=$F$123,$G$123,IF(K100=$F$124,$G$124,IF(K100=$F$125,$G$125,IF(K100=$F$126,$G$126,IF(K100=$F$127,$G$127,IF(K100=$F$128,$G$128)))))))</f>
        <v>0</v>
      </c>
      <c r="G101" s="18">
        <f t="shared" ref="G101:G104" si="14">IF(L100="Escull una opció",0,E101*F101*M100)</f>
        <v>0</v>
      </c>
      <c r="K101" s="31" t="s">
        <v>36</v>
      </c>
      <c r="L101" s="32" t="s">
        <v>36</v>
      </c>
      <c r="M101" s="33"/>
    </row>
    <row r="102" spans="1:13" s="4" customFormat="1" ht="46.8" customHeight="1" thickBot="1" x14ac:dyDescent="0.35">
      <c r="A102" s="13" t="b">
        <f t="shared" si="8"/>
        <v>0</v>
      </c>
      <c r="B102" s="14" t="b">
        <f t="shared" si="9"/>
        <v>0</v>
      </c>
      <c r="C102" s="14" t="b">
        <f t="shared" si="10"/>
        <v>0</v>
      </c>
      <c r="D102" s="14" t="b">
        <f t="shared" si="11"/>
        <v>0</v>
      </c>
      <c r="E102" s="17">
        <f t="shared" si="12"/>
        <v>0</v>
      </c>
      <c r="F102" s="15" t="b">
        <f t="shared" si="13"/>
        <v>0</v>
      </c>
      <c r="G102" s="18">
        <f t="shared" si="14"/>
        <v>0</v>
      </c>
      <c r="K102" s="31" t="s">
        <v>36</v>
      </c>
      <c r="L102" s="32" t="s">
        <v>36</v>
      </c>
      <c r="M102" s="33"/>
    </row>
    <row r="103" spans="1:13" s="4" customFormat="1" ht="46.8" customHeight="1" thickBot="1" x14ac:dyDescent="0.35">
      <c r="A103" s="13" t="b">
        <f t="shared" si="8"/>
        <v>0</v>
      </c>
      <c r="B103" s="14" t="b">
        <f t="shared" si="9"/>
        <v>0</v>
      </c>
      <c r="C103" s="14" t="b">
        <f t="shared" si="10"/>
        <v>0</v>
      </c>
      <c r="D103" s="14" t="b">
        <f t="shared" si="11"/>
        <v>0</v>
      </c>
      <c r="E103" s="17">
        <f t="shared" si="12"/>
        <v>0</v>
      </c>
      <c r="F103" s="15" t="b">
        <f t="shared" si="13"/>
        <v>0</v>
      </c>
      <c r="G103" s="18">
        <f t="shared" si="14"/>
        <v>0</v>
      </c>
      <c r="K103" s="31" t="s">
        <v>36</v>
      </c>
      <c r="L103" s="32" t="s">
        <v>36</v>
      </c>
      <c r="M103" s="33"/>
    </row>
    <row r="104" spans="1:13" s="4" customFormat="1" ht="46.8" customHeight="1" thickBot="1" x14ac:dyDescent="0.35">
      <c r="A104" s="13" t="b">
        <f t="shared" si="8"/>
        <v>0</v>
      </c>
      <c r="B104" s="14" t="b">
        <f t="shared" si="9"/>
        <v>0</v>
      </c>
      <c r="C104" s="14" t="b">
        <f t="shared" si="10"/>
        <v>0</v>
      </c>
      <c r="D104" s="14" t="b">
        <f t="shared" si="11"/>
        <v>0</v>
      </c>
      <c r="E104" s="17">
        <f t="shared" si="12"/>
        <v>0</v>
      </c>
      <c r="F104" s="15" t="b">
        <f t="shared" si="13"/>
        <v>0</v>
      </c>
      <c r="G104" s="18">
        <f t="shared" si="14"/>
        <v>0</v>
      </c>
      <c r="K104" s="31" t="s">
        <v>36</v>
      </c>
      <c r="L104" s="32" t="s">
        <v>36</v>
      </c>
      <c r="M104" s="33"/>
    </row>
    <row r="105" spans="1:13" s="4" customFormat="1" ht="15" thickBot="1" x14ac:dyDescent="0.35">
      <c r="A105" s="13" t="b">
        <f t="shared" si="8"/>
        <v>0</v>
      </c>
      <c r="B105" s="14" t="b">
        <f t="shared" ref="B105" si="15">IF($J$19=$F$108,$H$108,IF($J$19=$F$109,$H$109,IF($J$19=$F$110,$H$110,IF($J$19=$F$111,$H$111,IF($J$19=$F$112,$H$112,IF($J$19=$F$113,H$113,IF($J$19=$F$114,$H$114,IF($J$19=$F$115,$H$115,IF($J$19=$F$116,$H$116,IF($J$19=$F$117,$H$117,IF($J$19=$F$119,$H$119)))))))))))</f>
        <v>0</v>
      </c>
      <c r="C105" s="14" t="b">
        <f t="shared" ref="C105" si="16">IF(L104=$F$108,$G$108,IF(L104=$F$109,$G$109,IF(L104=$F$110,$G$110,IF(L104=$F$111,$G$111,IF(L104=$F$112,$G$112,IF(L104=$F$113,$G$113,IF(L104=$F$114,$G$114,IF(L104=$F$115,$G$115,IF(L104=$F$116,$G$116,IF(L104=$F$117,$G$117,IF(L104=$F$119,$G$119,IF(L104=$F$118,$G$118))))))))))))</f>
        <v>0</v>
      </c>
      <c r="D105" s="14" t="b">
        <f t="shared" ref="D105" si="17">IF(L104=$F$108,$H$108,IF(L104=$F$109,$H$109,IF(L104=$F$110,$H$110,IF(L104=$F$111,$H$111,IF(L104=$F$112,$H$112,IF(L104=$F$113,$H$113,IF(L104=$F$114,$H$114,IF(L104=$F$115,$H$115,IF(L104=$F$116,$H$116,IF(L104=$F$117,$H$117,IF(L104=$F$119,$H$119,IF(L104=$F$118,$H$118))))))))))))</f>
        <v>0</v>
      </c>
      <c r="E105" s="17">
        <f t="shared" ref="E105" si="18">6371*ACOS(COS(RADIANS(90-A105))*COS(RADIANS(90-C105))+SIN(RADIANS(90-A105))*SIN(RADIANS(90-C105))*COS(RADIANS(B105-D105)))</f>
        <v>0</v>
      </c>
      <c r="F105" s="15" t="b">
        <f t="shared" ref="F105" si="19">IF(K104=$F$122,$G$122,IF(K104=$F$123,$G$123,IF(K104=$F$124,$G$124,IF(K104=$F$125,$G$125,IF(K104=$F$126,$G$126,IF(K104=$F$127,$G$127,IF(K104=$F$128,$G$128)))))))</f>
        <v>0</v>
      </c>
      <c r="G105" s="18">
        <f t="shared" ref="G105" si="20">IF(L104="Escull una opció",0,E105*F105*M104)</f>
        <v>0</v>
      </c>
    </row>
    <row r="106" spans="1:13" s="4" customFormat="1" x14ac:dyDescent="0.3"/>
    <row r="107" spans="1:13" s="4" customFormat="1" x14ac:dyDescent="0.3">
      <c r="F107" s="4" t="s">
        <v>36</v>
      </c>
      <c r="G107" s="4" t="s">
        <v>11</v>
      </c>
      <c r="H107" s="4" t="s">
        <v>12</v>
      </c>
    </row>
    <row r="108" spans="1:13" s="4" customFormat="1" x14ac:dyDescent="0.3">
      <c r="F108" s="4" t="s">
        <v>10</v>
      </c>
      <c r="G108" s="4">
        <v>41.3845391899033</v>
      </c>
      <c r="H108" s="4">
        <v>2.1107900788632699</v>
      </c>
    </row>
    <row r="109" spans="1:13" s="4" customFormat="1" x14ac:dyDescent="0.3">
      <c r="F109" s="4" t="s">
        <v>13</v>
      </c>
      <c r="G109" s="4">
        <v>41.359966764431803</v>
      </c>
      <c r="H109" s="4">
        <v>2.1451223521755298</v>
      </c>
    </row>
    <row r="110" spans="1:13" s="4" customFormat="1" x14ac:dyDescent="0.3">
      <c r="F110" s="4" t="s">
        <v>14</v>
      </c>
      <c r="G110" s="4">
        <v>41.3814064513424</v>
      </c>
      <c r="H110" s="4">
        <v>2.1821413817410402</v>
      </c>
    </row>
    <row r="111" spans="1:13" s="4" customFormat="1" x14ac:dyDescent="0.3">
      <c r="F111" s="4" t="s">
        <v>15</v>
      </c>
      <c r="G111" s="4">
        <v>41.411422996514901</v>
      </c>
      <c r="H111" s="4">
        <v>2.1572909428312301</v>
      </c>
    </row>
    <row r="112" spans="1:13" s="4" customFormat="1" x14ac:dyDescent="0.3">
      <c r="F112" s="4" t="s">
        <v>40</v>
      </c>
      <c r="G112" s="4">
        <v>41.392272561359697</v>
      </c>
      <c r="H112" s="4">
        <v>2.164787</v>
      </c>
    </row>
    <row r="113" spans="3:13" s="4" customFormat="1" x14ac:dyDescent="0.3">
      <c r="F113" s="4" t="s">
        <v>41</v>
      </c>
      <c r="G113" s="4">
        <v>41.433285520951799</v>
      </c>
      <c r="H113" s="4">
        <v>2.1524738872590401</v>
      </c>
    </row>
    <row r="114" spans="3:13" s="4" customFormat="1" x14ac:dyDescent="0.3">
      <c r="F114" s="4" t="s">
        <v>16</v>
      </c>
      <c r="G114" s="4">
        <v>41.445829643108901</v>
      </c>
      <c r="H114" s="4">
        <v>2.1792372010305101</v>
      </c>
    </row>
    <row r="115" spans="3:13" s="4" customFormat="1" x14ac:dyDescent="0.3">
      <c r="F115" s="4" t="s">
        <v>39</v>
      </c>
      <c r="G115" s="4">
        <v>41.437806126671397</v>
      </c>
      <c r="H115" s="4">
        <v>2.1908522761642399</v>
      </c>
    </row>
    <row r="116" spans="3:13" s="4" customFormat="1" x14ac:dyDescent="0.3">
      <c r="F116" s="4" t="s">
        <v>17</v>
      </c>
      <c r="G116" s="4">
        <v>41.410224147157798</v>
      </c>
      <c r="H116" s="4">
        <v>2.20310392054754</v>
      </c>
    </row>
    <row r="117" spans="3:13" s="4" customFormat="1" x14ac:dyDescent="0.3">
      <c r="F117" s="4" t="s">
        <v>18</v>
      </c>
      <c r="G117" s="4">
        <v>41.403965244691598</v>
      </c>
      <c r="H117" s="4">
        <v>2.1303244869168099</v>
      </c>
    </row>
    <row r="118" spans="3:13" s="4" customFormat="1" x14ac:dyDescent="0.3">
      <c r="F118" s="4" t="s">
        <v>55</v>
      </c>
      <c r="G118" s="34">
        <v>41.47784</v>
      </c>
      <c r="H118" s="34">
        <v>1.9176599999999999</v>
      </c>
    </row>
    <row r="119" spans="3:13" s="4" customFormat="1" x14ac:dyDescent="0.3">
      <c r="F119" s="4" t="s">
        <v>56</v>
      </c>
      <c r="G119" s="34">
        <v>41.532499999999999</v>
      </c>
      <c r="H119" s="34">
        <v>1.3828800000000001</v>
      </c>
    </row>
    <row r="120" spans="3:13" s="4" customFormat="1" x14ac:dyDescent="0.3"/>
    <row r="121" spans="3:13" s="4" customFormat="1" x14ac:dyDescent="0.3">
      <c r="F121" s="4" t="s">
        <v>36</v>
      </c>
      <c r="G121" s="4" t="s">
        <v>28</v>
      </c>
    </row>
    <row r="122" spans="3:13" s="4" customFormat="1" x14ac:dyDescent="0.3">
      <c r="C122" s="4" t="s">
        <v>46</v>
      </c>
      <c r="F122" s="4" t="s">
        <v>21</v>
      </c>
      <c r="G122" s="4">
        <v>0.252</v>
      </c>
      <c r="J122" s="19"/>
      <c r="K122" s="19"/>
      <c r="L122" s="19"/>
      <c r="M122" s="19"/>
    </row>
    <row r="123" spans="3:13" s="4" customFormat="1" x14ac:dyDescent="0.3">
      <c r="F123" s="4" t="s">
        <v>22</v>
      </c>
      <c r="G123" s="4">
        <v>0.20899999999999999</v>
      </c>
      <c r="J123" s="19"/>
      <c r="K123" s="19"/>
      <c r="L123" s="19"/>
      <c r="M123" s="19"/>
    </row>
    <row r="124" spans="3:13" s="4" customFormat="1" x14ac:dyDescent="0.3">
      <c r="F124" s="4" t="s">
        <v>23</v>
      </c>
      <c r="G124" s="4">
        <v>0.06</v>
      </c>
      <c r="J124" s="19"/>
      <c r="K124" s="19"/>
      <c r="L124" s="19"/>
      <c r="M124" s="19"/>
    </row>
    <row r="125" spans="3:13" s="4" customFormat="1" x14ac:dyDescent="0.3">
      <c r="F125" s="4" t="s">
        <v>24</v>
      </c>
      <c r="G125" s="4">
        <f>G122/2</f>
        <v>0.126</v>
      </c>
      <c r="J125" s="19"/>
      <c r="K125" s="19"/>
      <c r="L125" s="19"/>
      <c r="M125" s="19"/>
    </row>
    <row r="126" spans="3:13" s="4" customFormat="1" x14ac:dyDescent="0.3">
      <c r="F126" s="4" t="s">
        <v>25</v>
      </c>
      <c r="G126" s="4">
        <v>0.125</v>
      </c>
      <c r="J126" s="19"/>
      <c r="K126" s="19"/>
      <c r="L126" s="19"/>
      <c r="M126" s="19"/>
    </row>
    <row r="127" spans="3:13" s="4" customFormat="1" x14ac:dyDescent="0.3">
      <c r="F127" s="4" t="s">
        <v>26</v>
      </c>
      <c r="G127" s="4">
        <v>0</v>
      </c>
      <c r="J127" s="19"/>
      <c r="K127" s="19"/>
      <c r="L127" s="19"/>
      <c r="M127" s="19"/>
    </row>
    <row r="128" spans="3:13" s="4" customFormat="1" x14ac:dyDescent="0.3">
      <c r="F128" s="4" t="s">
        <v>27</v>
      </c>
      <c r="G128" s="4">
        <v>0</v>
      </c>
      <c r="J128" s="19"/>
      <c r="K128" s="19"/>
      <c r="L128" s="19"/>
      <c r="M128" s="19"/>
    </row>
    <row r="129" spans="3:13" s="4" customFormat="1" x14ac:dyDescent="0.3">
      <c r="J129" s="19"/>
      <c r="K129" s="19"/>
      <c r="L129" s="19"/>
      <c r="M129" s="19"/>
    </row>
    <row r="130" spans="3:13" s="4" customFormat="1" x14ac:dyDescent="0.3">
      <c r="J130" s="19"/>
      <c r="K130" s="19"/>
      <c r="L130" s="19"/>
      <c r="M130" s="19"/>
    </row>
    <row r="131" spans="3:13" s="4" customFormat="1" x14ac:dyDescent="0.3">
      <c r="C131" s="4" t="s">
        <v>43</v>
      </c>
      <c r="F131" s="4" t="s">
        <v>38</v>
      </c>
      <c r="G131" s="4">
        <f>0.5904109589/96.4</f>
        <v>6.1245950093360988E-3</v>
      </c>
      <c r="H131" s="4" t="s">
        <v>42</v>
      </c>
      <c r="J131" s="19"/>
      <c r="K131" s="19"/>
      <c r="L131" s="19"/>
      <c r="M131" s="19"/>
    </row>
    <row r="132" spans="3:13" s="4" customFormat="1" x14ac:dyDescent="0.3">
      <c r="F132" s="4" t="s">
        <v>32</v>
      </c>
      <c r="G132" s="4">
        <f>0.39805936/96.4</f>
        <v>4.1292464730290452E-3</v>
      </c>
      <c r="H132" s="4" t="s">
        <v>42</v>
      </c>
      <c r="J132" s="19"/>
      <c r="K132" s="19"/>
      <c r="L132" s="19"/>
      <c r="M132" s="19"/>
    </row>
    <row r="133" spans="3:13" s="4" customFormat="1" x14ac:dyDescent="0.3">
      <c r="C133" s="4" t="s">
        <v>45</v>
      </c>
      <c r="F133" s="4" t="s">
        <v>33</v>
      </c>
      <c r="G133" s="4">
        <v>0.25</v>
      </c>
      <c r="H133" s="4" t="s">
        <v>44</v>
      </c>
      <c r="J133" s="19"/>
      <c r="K133" s="19"/>
      <c r="L133" s="19"/>
      <c r="M133" s="19"/>
    </row>
    <row r="134" spans="3:13" s="4" customFormat="1" x14ac:dyDescent="0.3">
      <c r="J134" s="19"/>
      <c r="K134" s="19"/>
      <c r="L134" s="19"/>
      <c r="M134" s="19"/>
    </row>
    <row r="135" spans="3:13" s="4" customFormat="1" x14ac:dyDescent="0.3">
      <c r="J135" s="19"/>
      <c r="K135" s="19"/>
      <c r="L135" s="19"/>
      <c r="M135" s="19"/>
    </row>
    <row r="136" spans="3:13" s="4" customFormat="1" x14ac:dyDescent="0.3">
      <c r="J136" s="19"/>
      <c r="K136" s="19"/>
      <c r="L136" s="19"/>
      <c r="M136" s="19"/>
    </row>
    <row r="137" spans="3:13" s="4" customFormat="1" x14ac:dyDescent="0.3">
      <c r="G137" s="4">
        <f>1.44*0.25*130</f>
        <v>46.8</v>
      </c>
    </row>
    <row r="138" spans="3:13" s="4" customFormat="1" x14ac:dyDescent="0.3"/>
    <row r="139" spans="3:13" s="4" customFormat="1" x14ac:dyDescent="0.3"/>
    <row r="140" spans="3:13" s="4" customFormat="1" x14ac:dyDescent="0.3"/>
    <row r="141" spans="3:13" s="4" customFormat="1" x14ac:dyDescent="0.3"/>
    <row r="142" spans="3:13" s="4" customFormat="1" x14ac:dyDescent="0.3"/>
    <row r="143" spans="3:13" s="4" customFormat="1" x14ac:dyDescent="0.3"/>
    <row r="144" spans="3:13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</sheetData>
  <sheetProtection password="D948" sheet="1" objects="1" scenarios="1"/>
  <mergeCells count="3">
    <mergeCell ref="R15:S16"/>
    <mergeCell ref="O10:P10"/>
    <mergeCell ref="O20:P20"/>
  </mergeCells>
  <dataValidations count="2">
    <dataValidation type="list" allowBlank="1" showInputMessage="1" showErrorMessage="1" sqref="J19 L21:L104">
      <formula1>$F$107:$F$119</formula1>
    </dataValidation>
    <dataValidation type="list" allowBlank="1" showInputMessage="1" showErrorMessage="1" sqref="K21:K104">
      <formula1>$F$121:$F$128</formula1>
    </dataValidation>
  </dataValidations>
  <pageMargins left="0.7" right="0.7" top="0.75" bottom="0.75" header="0.3" footer="0.3"/>
  <pageSetup paperSize="9" orientation="portrait" r:id="rId1"/>
  <headerFooter scaleWithDoc="0" alignWithMargins="0">
    <oddHeader>&amp;C&amp;A&amp;A&amp;A&amp;F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2" sqref="E2"/>
    </sheetView>
  </sheetViews>
  <sheetFormatPr defaultColWidth="11.44140625" defaultRowHeight="14.4" x14ac:dyDescent="0.3"/>
  <sheetData>
    <row r="1" spans="1:5" x14ac:dyDescent="0.25">
      <c r="A1" s="3" t="s">
        <v>0</v>
      </c>
      <c r="B1" s="3" t="s">
        <v>1</v>
      </c>
      <c r="C1" s="3" t="s">
        <v>3</v>
      </c>
      <c r="D1" s="3" t="s">
        <v>2</v>
      </c>
      <c r="E1" s="3" t="s">
        <v>4</v>
      </c>
    </row>
    <row r="2" spans="1:5" x14ac:dyDescent="0.25">
      <c r="A2" s="2">
        <v>43.183210000000003</v>
      </c>
      <c r="B2" s="2">
        <v>-2.4715419999999999</v>
      </c>
      <c r="C2" s="2">
        <v>43.315030999999998</v>
      </c>
      <c r="D2" s="2">
        <v>-1.98929</v>
      </c>
      <c r="E2" s="1">
        <f>6371*ACOS(COS(RADIANS(90-A2))*COS(RADIANS(90-C2))+SIN(RADIANS(90-A2))*SIN(RADIANS(90-C2))*COS(RADIANS(B2-D2)))</f>
        <v>41.718438501225151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m2_de_la_sala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Martí</cp:lastModifiedBy>
  <dcterms:created xsi:type="dcterms:W3CDTF">2017-05-15T20:43:27Z</dcterms:created>
  <dcterms:modified xsi:type="dcterms:W3CDTF">2024-04-03T15:35:08Z</dcterms:modified>
</cp:coreProperties>
</file>